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6F" lockStructure="1"/>
  <bookViews>
    <workbookView showSheetTabs="0" xWindow="11604" yWindow="-12" windowWidth="11448" windowHeight="9660" tabRatio="599" firstSheet="8"/>
  </bookViews>
  <sheets>
    <sheet name="Setup" sheetId="3" r:id="rId1"/>
    <sheet name="Customer List" sheetId="2" r:id="rId2"/>
    <sheet name="Price List" sheetId="1" r:id="rId3"/>
    <sheet name="Dummy Invoice Summary" sheetId="16" state="hidden" r:id="rId4"/>
    <sheet name="Invoice (1)" sheetId="15" r:id="rId5"/>
    <sheet name="In6 - Material Only" sheetId="23" r:id="rId6"/>
    <sheet name="In5 - Labor and Material" sheetId="22" r:id="rId7"/>
    <sheet name="In4 - Labor Hourly Only" sheetId="21" r:id="rId8"/>
    <sheet name="In3 - Project n Completion" sheetId="20" r:id="rId9"/>
    <sheet name="In2 - Project n Material" sheetId="19" r:id="rId10"/>
    <sheet name="In1 - Project Only" sheetId="8" r:id="rId11"/>
    <sheet name="Monthly Recap" sheetId="25" r:id="rId12"/>
    <sheet name="Account Receivable" sheetId="26" r:id="rId13"/>
    <sheet name="Search Invoice" sheetId="35" r:id="rId14"/>
    <sheet name="About" sheetId="163" r:id="rId15"/>
    <sheet name="EULA" sheetId="1362" r:id="rId16"/>
    <sheet name="Help" sheetId="1363" r:id="rId17"/>
    <sheet name="Invoice (2)" sheetId="17" r:id="rId18"/>
    <sheet name="Invoice (3)" sheetId="164" r:id="rId19"/>
    <sheet name="Invoice (4)" sheetId="165" r:id="rId20"/>
    <sheet name="Invoice (5)" sheetId="166" r:id="rId21"/>
    <sheet name="Invoice (6)" sheetId="167" r:id="rId22"/>
    <sheet name="Invoice (7)" sheetId="168" r:id="rId23"/>
    <sheet name="Invoice (8)" sheetId="169" r:id="rId24"/>
    <sheet name="Invoice (9)" sheetId="170" r:id="rId25"/>
    <sheet name="Invoice (10)" sheetId="171" r:id="rId26"/>
  </sheets>
  <definedNames>
    <definedName name="BankList">Setup!$F$18:$F$28</definedName>
    <definedName name="BankTable">Setup!$F$18:$H$28</definedName>
    <definedName name="CustomerLines">Setup!$G$30:$G$44</definedName>
    <definedName name="CustomerList">'Customer List'!$C$7:$C$506</definedName>
    <definedName name="CustomerTable">'Customer List'!$C$7:$Q$506</definedName>
    <definedName name="EmployeeName">Setup!$F$89:$F$108</definedName>
    <definedName name="InvoiceLines">Setup!$G$46:$G$60</definedName>
    <definedName name="LaborCode">'Price List'!$I$7:$I$106</definedName>
    <definedName name="LaborName">'Price List'!$J$7:$J$106</definedName>
    <definedName name="LaborPrice">'Price List'!$L$7:$L$106</definedName>
    <definedName name="MaterialCode">'Price List'!$C$7:$C$306</definedName>
    <definedName name="MaterialName">'Price List'!$D$7:$D$306</definedName>
    <definedName name="MaterialPrice">'Price List'!$F$7:$F$306</definedName>
    <definedName name="MonthRef">'Dummy Invoice Summary'!$AM$7:$AN$18</definedName>
    <definedName name="PaymentTerms">Setup!$F$74:$F$86</definedName>
    <definedName name="_xlnm.Print_Area" localSheetId="10">'In1 - Project Only'!$G$8:$N$38</definedName>
    <definedName name="_xlnm.Print_Area" localSheetId="9">'In2 - Project n Material'!$G$8:$N$52</definedName>
    <definedName name="_xlnm.Print_Area" localSheetId="8">'In3 - Project n Completion'!$G$8:$N$39</definedName>
    <definedName name="_xlnm.Print_Area" localSheetId="7">'In4 - Labor Hourly Only'!$G$8:$N$45</definedName>
    <definedName name="_xlnm.Print_Area" localSheetId="6">'In5 - Labor and Material'!$G$8:$N$52</definedName>
    <definedName name="_xlnm.Print_Area" localSheetId="5">'In6 - Material Only'!$G$8:$N$55</definedName>
    <definedName name="_xlnm.Print_Area" localSheetId="4">'Invoice (1)'!$B$5:$L$79</definedName>
    <definedName name="_xlnm.Print_Area" localSheetId="25">'Invoice (10)'!$B$5:$L$87</definedName>
    <definedName name="_xlnm.Print_Area" localSheetId="17">'Invoice (2)'!$B$5:$L$87</definedName>
    <definedName name="_xlnm.Print_Area" localSheetId="18">'Invoice (3)'!$B$5:$L$87</definedName>
    <definedName name="_xlnm.Print_Area" localSheetId="19">'Invoice (4)'!$B$5:$L$87</definedName>
    <definedName name="_xlnm.Print_Area" localSheetId="20">'Invoice (5)'!$B$5:$L$87</definedName>
    <definedName name="_xlnm.Print_Area" localSheetId="21">'Invoice (6)'!$B$5:$L$87</definedName>
    <definedName name="_xlnm.Print_Area" localSheetId="22">'Invoice (7)'!$B$5:$L$87</definedName>
    <definedName name="_xlnm.Print_Area" localSheetId="23">'Invoice (8)'!$B$5:$L$87</definedName>
    <definedName name="_xlnm.Print_Area" localSheetId="24">'Invoice (9)'!$B$5:$L$87</definedName>
    <definedName name="ProjectCode">'Price List'!$O$7:$O$56</definedName>
    <definedName name="ProjectName">'Price List'!$P$7:$P$56</definedName>
    <definedName name="ProjectPrice">'Price List'!$Q$7:$Q$56</definedName>
    <definedName name="SubtotalLines">Setup!$G$62:$G$71</definedName>
    <definedName name="TitleSearch">'Dummy Invoice Summary'!$P$3:$AI$3</definedName>
  </definedNames>
  <calcPr calcId="145621"/>
</workbook>
</file>

<file path=xl/calcChain.xml><?xml version="1.0" encoding="utf-8"?>
<calcChain xmlns="http://schemas.openxmlformats.org/spreadsheetml/2006/main">
  <c r="H5" i="17" l="1"/>
  <c r="O6" i="2" l="1"/>
  <c r="N6" i="2"/>
  <c r="M6" i="2"/>
  <c r="L6" i="2"/>
  <c r="K6" i="2"/>
  <c r="J6" i="2"/>
  <c r="I6" i="2"/>
  <c r="H6" i="2"/>
  <c r="G6" i="2"/>
  <c r="F6" i="2"/>
  <c r="E6" i="2"/>
  <c r="D6" i="2"/>
  <c r="C6" i="2"/>
  <c r="M12" i="21" l="1"/>
  <c r="M13" i="21"/>
  <c r="M14" i="21"/>
  <c r="M15" i="21"/>
  <c r="K27" i="21"/>
  <c r="K28" i="21"/>
  <c r="K29" i="21"/>
  <c r="K30" i="21"/>
  <c r="K31" i="21"/>
  <c r="K32" i="21"/>
  <c r="K33" i="21"/>
  <c r="K34" i="21"/>
  <c r="K35" i="21"/>
  <c r="K36" i="21"/>
  <c r="G44" i="21"/>
  <c r="G45" i="21"/>
  <c r="H83" i="171" l="1"/>
  <c r="K82" i="171"/>
  <c r="H82" i="171"/>
  <c r="A82" i="171"/>
  <c r="K81" i="171"/>
  <c r="H81" i="171"/>
  <c r="A81" i="171"/>
  <c r="K80" i="171"/>
  <c r="H80" i="171"/>
  <c r="A80" i="171"/>
  <c r="K79" i="171"/>
  <c r="H79" i="171"/>
  <c r="A79" i="171"/>
  <c r="K78" i="171"/>
  <c r="H78" i="171"/>
  <c r="A78" i="171"/>
  <c r="K77" i="171"/>
  <c r="H77" i="171"/>
  <c r="E77" i="171"/>
  <c r="E78" i="171" s="1"/>
  <c r="A77" i="171"/>
  <c r="H76" i="171"/>
  <c r="H75" i="171"/>
  <c r="H74" i="171"/>
  <c r="K71" i="171"/>
  <c r="H71" i="171"/>
  <c r="D71" i="171"/>
  <c r="K70" i="171"/>
  <c r="H70" i="171"/>
  <c r="D70" i="171"/>
  <c r="K69" i="171"/>
  <c r="H69" i="171"/>
  <c r="D69" i="171"/>
  <c r="K68" i="171"/>
  <c r="H68" i="171"/>
  <c r="D68" i="171"/>
  <c r="K67" i="171"/>
  <c r="H67" i="171"/>
  <c r="D67" i="171"/>
  <c r="K66" i="171"/>
  <c r="H66" i="171"/>
  <c r="D66" i="171"/>
  <c r="K65" i="171"/>
  <c r="H65" i="171"/>
  <c r="D65" i="171"/>
  <c r="K64" i="171"/>
  <c r="H64" i="171"/>
  <c r="D64" i="171"/>
  <c r="K63" i="171"/>
  <c r="H63" i="171"/>
  <c r="D63" i="171"/>
  <c r="K62" i="171"/>
  <c r="H62" i="171"/>
  <c r="D62" i="171"/>
  <c r="K61" i="171"/>
  <c r="H61" i="171"/>
  <c r="D61" i="171"/>
  <c r="K60" i="171"/>
  <c r="H60" i="171"/>
  <c r="D60" i="171"/>
  <c r="K59" i="171"/>
  <c r="H59" i="171"/>
  <c r="D59" i="171"/>
  <c r="K58" i="171"/>
  <c r="H58" i="171"/>
  <c r="D58" i="171"/>
  <c r="K57" i="171"/>
  <c r="H57" i="171"/>
  <c r="D57" i="171"/>
  <c r="K56" i="171"/>
  <c r="H56" i="171"/>
  <c r="D56" i="171"/>
  <c r="K55" i="171"/>
  <c r="H55" i="171"/>
  <c r="D55" i="171"/>
  <c r="K54" i="171"/>
  <c r="H54" i="171"/>
  <c r="D54" i="171"/>
  <c r="K53" i="171"/>
  <c r="H53" i="171"/>
  <c r="D53" i="171"/>
  <c r="K52" i="171"/>
  <c r="H52" i="171"/>
  <c r="D52" i="171"/>
  <c r="B51" i="171"/>
  <c r="K48" i="171"/>
  <c r="H48" i="171"/>
  <c r="D48" i="171"/>
  <c r="K47" i="171"/>
  <c r="H47" i="171"/>
  <c r="D47" i="171"/>
  <c r="K46" i="171"/>
  <c r="H46" i="171"/>
  <c r="D46" i="171"/>
  <c r="K45" i="171"/>
  <c r="H45" i="171"/>
  <c r="D45" i="171"/>
  <c r="K44" i="171"/>
  <c r="H44" i="171"/>
  <c r="D44" i="171"/>
  <c r="K43" i="171"/>
  <c r="H43" i="171"/>
  <c r="D43" i="171"/>
  <c r="K42" i="171"/>
  <c r="H42" i="171"/>
  <c r="D42" i="171"/>
  <c r="K41" i="171"/>
  <c r="H41" i="171"/>
  <c r="D41" i="171"/>
  <c r="K40" i="171"/>
  <c r="H40" i="171"/>
  <c r="D40" i="171"/>
  <c r="K39" i="171"/>
  <c r="H39" i="171"/>
  <c r="D39" i="171"/>
  <c r="B38" i="171"/>
  <c r="H35" i="171"/>
  <c r="K35" i="171" s="1"/>
  <c r="D35" i="171"/>
  <c r="H34" i="171"/>
  <c r="K34" i="171" s="1"/>
  <c r="D34" i="171"/>
  <c r="H33" i="171"/>
  <c r="K33" i="171" s="1"/>
  <c r="D33" i="171"/>
  <c r="H32" i="171"/>
  <c r="K32" i="171" s="1"/>
  <c r="D32" i="171"/>
  <c r="H31" i="171"/>
  <c r="K31" i="171" s="1"/>
  <c r="D31" i="171"/>
  <c r="B30" i="171"/>
  <c r="E26" i="171"/>
  <c r="E27" i="171" s="1"/>
  <c r="G22" i="171"/>
  <c r="D22" i="171"/>
  <c r="G21" i="171"/>
  <c r="D21" i="171"/>
  <c r="G20" i="171"/>
  <c r="D20" i="171"/>
  <c r="G19" i="171"/>
  <c r="D19" i="171"/>
  <c r="G18" i="171"/>
  <c r="D18" i="171"/>
  <c r="G17" i="171"/>
  <c r="D17" i="171"/>
  <c r="G16" i="171"/>
  <c r="D16" i="171"/>
  <c r="G15" i="171"/>
  <c r="D15" i="171"/>
  <c r="G14" i="171"/>
  <c r="D14" i="171"/>
  <c r="G13" i="171"/>
  <c r="D13" i="171"/>
  <c r="G12" i="171"/>
  <c r="D12" i="171"/>
  <c r="G11" i="171"/>
  <c r="D11" i="171"/>
  <c r="G10" i="171"/>
  <c r="D10" i="171"/>
  <c r="G9" i="171"/>
  <c r="E9" i="171"/>
  <c r="E10" i="171" s="1"/>
  <c r="E11" i="171" s="1"/>
  <c r="E12" i="171" s="1"/>
  <c r="E13" i="171" s="1"/>
  <c r="E14" i="171" s="1"/>
  <c r="E15" i="171" s="1"/>
  <c r="E16" i="171" s="1"/>
  <c r="E17" i="171" s="1"/>
  <c r="E18" i="171" s="1"/>
  <c r="E19" i="171" s="1"/>
  <c r="E20" i="171" s="1"/>
  <c r="E21" i="171" s="1"/>
  <c r="E22" i="171" s="1"/>
  <c r="D9" i="171"/>
  <c r="G8" i="171"/>
  <c r="D8" i="171"/>
  <c r="I5" i="171"/>
  <c r="H83" i="170"/>
  <c r="K82" i="170"/>
  <c r="H82" i="170"/>
  <c r="A82" i="170"/>
  <c r="K81" i="170"/>
  <c r="H81" i="170"/>
  <c r="A81" i="170"/>
  <c r="K80" i="170"/>
  <c r="H80" i="170"/>
  <c r="A80" i="170"/>
  <c r="K79" i="170"/>
  <c r="H79" i="170"/>
  <c r="A79" i="170"/>
  <c r="K78" i="170"/>
  <c r="H78" i="170"/>
  <c r="A78" i="170"/>
  <c r="K77" i="170"/>
  <c r="H77" i="170"/>
  <c r="E77" i="170"/>
  <c r="E78" i="170" s="1"/>
  <c r="A77" i="170"/>
  <c r="H76" i="170"/>
  <c r="H75" i="170"/>
  <c r="H74" i="170"/>
  <c r="K71" i="170"/>
  <c r="H71" i="170"/>
  <c r="D71" i="170"/>
  <c r="K70" i="170"/>
  <c r="H70" i="170"/>
  <c r="D70" i="170"/>
  <c r="K69" i="170"/>
  <c r="H69" i="170"/>
  <c r="D69" i="170"/>
  <c r="K68" i="170"/>
  <c r="H68" i="170"/>
  <c r="D68" i="170"/>
  <c r="K67" i="170"/>
  <c r="H67" i="170"/>
  <c r="D67" i="170"/>
  <c r="K66" i="170"/>
  <c r="H66" i="170"/>
  <c r="D66" i="170"/>
  <c r="K65" i="170"/>
  <c r="H65" i="170"/>
  <c r="D65" i="170"/>
  <c r="K64" i="170"/>
  <c r="H64" i="170"/>
  <c r="D64" i="170"/>
  <c r="K63" i="170"/>
  <c r="H63" i="170"/>
  <c r="D63" i="170"/>
  <c r="K62" i="170"/>
  <c r="H62" i="170"/>
  <c r="D62" i="170"/>
  <c r="K61" i="170"/>
  <c r="H61" i="170"/>
  <c r="D61" i="170"/>
  <c r="K60" i="170"/>
  <c r="H60" i="170"/>
  <c r="D60" i="170"/>
  <c r="K59" i="170"/>
  <c r="H59" i="170"/>
  <c r="D59" i="170"/>
  <c r="K58" i="170"/>
  <c r="H58" i="170"/>
  <c r="D58" i="170"/>
  <c r="K57" i="170"/>
  <c r="H57" i="170"/>
  <c r="D57" i="170"/>
  <c r="K56" i="170"/>
  <c r="H56" i="170"/>
  <c r="D56" i="170"/>
  <c r="K55" i="170"/>
  <c r="H55" i="170"/>
  <c r="D55" i="170"/>
  <c r="K54" i="170"/>
  <c r="H54" i="170"/>
  <c r="D54" i="170"/>
  <c r="K53" i="170"/>
  <c r="H53" i="170"/>
  <c r="D53" i="170"/>
  <c r="K52" i="170"/>
  <c r="H52" i="170"/>
  <c r="D52" i="170"/>
  <c r="B51" i="170"/>
  <c r="K48" i="170"/>
  <c r="H48" i="170"/>
  <c r="D48" i="170"/>
  <c r="K47" i="170"/>
  <c r="H47" i="170"/>
  <c r="D47" i="170"/>
  <c r="K46" i="170"/>
  <c r="H46" i="170"/>
  <c r="D46" i="170"/>
  <c r="K45" i="170"/>
  <c r="H45" i="170"/>
  <c r="D45" i="170"/>
  <c r="K44" i="170"/>
  <c r="H44" i="170"/>
  <c r="D44" i="170"/>
  <c r="K43" i="170"/>
  <c r="H43" i="170"/>
  <c r="D43" i="170"/>
  <c r="K42" i="170"/>
  <c r="H42" i="170"/>
  <c r="D42" i="170"/>
  <c r="K41" i="170"/>
  <c r="H41" i="170"/>
  <c r="D41" i="170"/>
  <c r="K40" i="170"/>
  <c r="H40" i="170"/>
  <c r="D40" i="170"/>
  <c r="K39" i="170"/>
  <c r="H39" i="170"/>
  <c r="D39" i="170"/>
  <c r="B38" i="170"/>
  <c r="H35" i="170"/>
  <c r="K35" i="170" s="1"/>
  <c r="D35" i="170"/>
  <c r="H34" i="170"/>
  <c r="K34" i="170" s="1"/>
  <c r="D34" i="170"/>
  <c r="H33" i="170"/>
  <c r="K33" i="170" s="1"/>
  <c r="D33" i="170"/>
  <c r="H32" i="170"/>
  <c r="K32" i="170" s="1"/>
  <c r="D32" i="170"/>
  <c r="H31" i="170"/>
  <c r="K31" i="170" s="1"/>
  <c r="D31" i="170"/>
  <c r="B30" i="170"/>
  <c r="E26" i="170"/>
  <c r="E27" i="170" s="1"/>
  <c r="G22" i="170"/>
  <c r="D22" i="170"/>
  <c r="G21" i="170"/>
  <c r="D21" i="170"/>
  <c r="G20" i="170"/>
  <c r="D20" i="170"/>
  <c r="G19" i="170"/>
  <c r="D19" i="170"/>
  <c r="G18" i="170"/>
  <c r="D18" i="170"/>
  <c r="G17" i="170"/>
  <c r="D17" i="170"/>
  <c r="G16" i="170"/>
  <c r="D16" i="170"/>
  <c r="G15" i="170"/>
  <c r="D15" i="170"/>
  <c r="G14" i="170"/>
  <c r="D14" i="170"/>
  <c r="G13" i="170"/>
  <c r="D13" i="170"/>
  <c r="G12" i="170"/>
  <c r="D12" i="170"/>
  <c r="G11" i="170"/>
  <c r="D11" i="170"/>
  <c r="G10" i="170"/>
  <c r="D10" i="170"/>
  <c r="G9" i="170"/>
  <c r="E9" i="170"/>
  <c r="E10" i="170" s="1"/>
  <c r="E11" i="170" s="1"/>
  <c r="E12" i="170" s="1"/>
  <c r="E13" i="170" s="1"/>
  <c r="E14" i="170" s="1"/>
  <c r="E15" i="170" s="1"/>
  <c r="E16" i="170" s="1"/>
  <c r="E17" i="170" s="1"/>
  <c r="E18" i="170" s="1"/>
  <c r="E19" i="170" s="1"/>
  <c r="E20" i="170" s="1"/>
  <c r="E21" i="170" s="1"/>
  <c r="E22" i="170" s="1"/>
  <c r="D9" i="170"/>
  <c r="G8" i="170"/>
  <c r="D8" i="170"/>
  <c r="H5" i="170"/>
  <c r="H83" i="169"/>
  <c r="K82" i="169"/>
  <c r="H82" i="169"/>
  <c r="A82" i="169"/>
  <c r="K81" i="169"/>
  <c r="H81" i="169"/>
  <c r="A81" i="169"/>
  <c r="K80" i="169"/>
  <c r="H80" i="169"/>
  <c r="A80" i="169"/>
  <c r="K79" i="169"/>
  <c r="H79" i="169"/>
  <c r="A79" i="169"/>
  <c r="K78" i="169"/>
  <c r="H78" i="169"/>
  <c r="A78" i="169"/>
  <c r="K77" i="169"/>
  <c r="H77" i="169"/>
  <c r="E77" i="169"/>
  <c r="E78" i="169" s="1"/>
  <c r="A77" i="169"/>
  <c r="H76" i="169"/>
  <c r="H75" i="169"/>
  <c r="H74" i="169"/>
  <c r="K71" i="169"/>
  <c r="H71" i="169"/>
  <c r="D71" i="169"/>
  <c r="K70" i="169"/>
  <c r="H70" i="169"/>
  <c r="D70" i="169"/>
  <c r="K69" i="169"/>
  <c r="H69" i="169"/>
  <c r="D69" i="169"/>
  <c r="K68" i="169"/>
  <c r="H68" i="169"/>
  <c r="D68" i="169"/>
  <c r="K67" i="169"/>
  <c r="H67" i="169"/>
  <c r="D67" i="169"/>
  <c r="K66" i="169"/>
  <c r="H66" i="169"/>
  <c r="D66" i="169"/>
  <c r="K65" i="169"/>
  <c r="H65" i="169"/>
  <c r="D65" i="169"/>
  <c r="K64" i="169"/>
  <c r="H64" i="169"/>
  <c r="D64" i="169"/>
  <c r="K63" i="169"/>
  <c r="H63" i="169"/>
  <c r="D63" i="169"/>
  <c r="K62" i="169"/>
  <c r="H62" i="169"/>
  <c r="D62" i="169"/>
  <c r="K61" i="169"/>
  <c r="H61" i="169"/>
  <c r="D61" i="169"/>
  <c r="K60" i="169"/>
  <c r="H60" i="169"/>
  <c r="D60" i="169"/>
  <c r="K59" i="169"/>
  <c r="H59" i="169"/>
  <c r="D59" i="169"/>
  <c r="K58" i="169"/>
  <c r="H58" i="169"/>
  <c r="D58" i="169"/>
  <c r="K57" i="169"/>
  <c r="H57" i="169"/>
  <c r="D57" i="169"/>
  <c r="K56" i="169"/>
  <c r="H56" i="169"/>
  <c r="D56" i="169"/>
  <c r="K55" i="169"/>
  <c r="H55" i="169"/>
  <c r="D55" i="169"/>
  <c r="K54" i="169"/>
  <c r="H54" i="169"/>
  <c r="D54" i="169"/>
  <c r="K53" i="169"/>
  <c r="H53" i="169"/>
  <c r="D53" i="169"/>
  <c r="K52" i="169"/>
  <c r="H52" i="169"/>
  <c r="D52" i="169"/>
  <c r="B51" i="169"/>
  <c r="K48" i="169"/>
  <c r="H48" i="169"/>
  <c r="D48" i="169"/>
  <c r="K47" i="169"/>
  <c r="H47" i="169"/>
  <c r="D47" i="169"/>
  <c r="K46" i="169"/>
  <c r="H46" i="169"/>
  <c r="D46" i="169"/>
  <c r="K45" i="169"/>
  <c r="H45" i="169"/>
  <c r="D45" i="169"/>
  <c r="K44" i="169"/>
  <c r="H44" i="169"/>
  <c r="D44" i="169"/>
  <c r="K43" i="169"/>
  <c r="H43" i="169"/>
  <c r="D43" i="169"/>
  <c r="K42" i="169"/>
  <c r="H42" i="169"/>
  <c r="D42" i="169"/>
  <c r="K41" i="169"/>
  <c r="H41" i="169"/>
  <c r="D41" i="169"/>
  <c r="K40" i="169"/>
  <c r="H40" i="169"/>
  <c r="D40" i="169"/>
  <c r="K39" i="169"/>
  <c r="H39" i="169"/>
  <c r="D39" i="169"/>
  <c r="B38" i="169"/>
  <c r="H35" i="169"/>
  <c r="K35" i="169" s="1"/>
  <c r="D35" i="169"/>
  <c r="H34" i="169"/>
  <c r="K34" i="169" s="1"/>
  <c r="D34" i="169"/>
  <c r="H33" i="169"/>
  <c r="K33" i="169" s="1"/>
  <c r="D33" i="169"/>
  <c r="H32" i="169"/>
  <c r="K32" i="169" s="1"/>
  <c r="D32" i="169"/>
  <c r="H31" i="169"/>
  <c r="K31" i="169" s="1"/>
  <c r="D31" i="169"/>
  <c r="B30" i="169"/>
  <c r="E26" i="169"/>
  <c r="E27" i="169" s="1"/>
  <c r="G22" i="169"/>
  <c r="D22" i="169"/>
  <c r="G21" i="169"/>
  <c r="D21" i="169"/>
  <c r="G20" i="169"/>
  <c r="D20" i="169"/>
  <c r="G19" i="169"/>
  <c r="D19" i="169"/>
  <c r="G18" i="169"/>
  <c r="D18" i="169"/>
  <c r="G17" i="169"/>
  <c r="D17" i="169"/>
  <c r="G16" i="169"/>
  <c r="D16" i="169"/>
  <c r="G15" i="169"/>
  <c r="D15" i="169"/>
  <c r="G14" i="169"/>
  <c r="D14" i="169"/>
  <c r="G13" i="169"/>
  <c r="D13" i="169"/>
  <c r="G12" i="169"/>
  <c r="D12" i="169"/>
  <c r="G11" i="169"/>
  <c r="D11" i="169"/>
  <c r="G10" i="169"/>
  <c r="D10" i="169"/>
  <c r="G9" i="169"/>
  <c r="E9" i="169"/>
  <c r="E10" i="169" s="1"/>
  <c r="E11" i="169" s="1"/>
  <c r="E12" i="169" s="1"/>
  <c r="E13" i="169" s="1"/>
  <c r="E14" i="169" s="1"/>
  <c r="E15" i="169" s="1"/>
  <c r="E16" i="169" s="1"/>
  <c r="E17" i="169" s="1"/>
  <c r="E18" i="169" s="1"/>
  <c r="E19" i="169" s="1"/>
  <c r="E20" i="169" s="1"/>
  <c r="E21" i="169" s="1"/>
  <c r="E22" i="169" s="1"/>
  <c r="D9" i="169"/>
  <c r="G8" i="169"/>
  <c r="D8" i="169"/>
  <c r="H5" i="169"/>
  <c r="H83" i="168"/>
  <c r="K82" i="168"/>
  <c r="H82" i="168"/>
  <c r="A82" i="168"/>
  <c r="K81" i="168"/>
  <c r="H81" i="168"/>
  <c r="A81" i="168"/>
  <c r="K80" i="168"/>
  <c r="H80" i="168"/>
  <c r="A80" i="168"/>
  <c r="K79" i="168"/>
  <c r="H79" i="168"/>
  <c r="A79" i="168"/>
  <c r="K78" i="168"/>
  <c r="H78" i="168"/>
  <c r="A78" i="168"/>
  <c r="K77" i="168"/>
  <c r="H77" i="168"/>
  <c r="E77" i="168"/>
  <c r="E78" i="168" s="1"/>
  <c r="A77" i="168"/>
  <c r="H76" i="168"/>
  <c r="H75" i="168"/>
  <c r="H74" i="168"/>
  <c r="K71" i="168"/>
  <c r="H71" i="168"/>
  <c r="D71" i="168"/>
  <c r="K70" i="168"/>
  <c r="H70" i="168"/>
  <c r="D70" i="168"/>
  <c r="K69" i="168"/>
  <c r="H69" i="168"/>
  <c r="D69" i="168"/>
  <c r="K68" i="168"/>
  <c r="H68" i="168"/>
  <c r="D68" i="168"/>
  <c r="K67" i="168"/>
  <c r="H67" i="168"/>
  <c r="D67" i="168"/>
  <c r="K66" i="168"/>
  <c r="H66" i="168"/>
  <c r="D66" i="168"/>
  <c r="K65" i="168"/>
  <c r="H65" i="168"/>
  <c r="D65" i="168"/>
  <c r="K64" i="168"/>
  <c r="H64" i="168"/>
  <c r="D64" i="168"/>
  <c r="K63" i="168"/>
  <c r="H63" i="168"/>
  <c r="D63" i="168"/>
  <c r="K62" i="168"/>
  <c r="H62" i="168"/>
  <c r="D62" i="168"/>
  <c r="K61" i="168"/>
  <c r="H61" i="168"/>
  <c r="D61" i="168"/>
  <c r="K60" i="168"/>
  <c r="H60" i="168"/>
  <c r="D60" i="168"/>
  <c r="K59" i="168"/>
  <c r="H59" i="168"/>
  <c r="D59" i="168"/>
  <c r="K58" i="168"/>
  <c r="H58" i="168"/>
  <c r="D58" i="168"/>
  <c r="K57" i="168"/>
  <c r="H57" i="168"/>
  <c r="D57" i="168"/>
  <c r="K56" i="168"/>
  <c r="H56" i="168"/>
  <c r="D56" i="168"/>
  <c r="K55" i="168"/>
  <c r="H55" i="168"/>
  <c r="D55" i="168"/>
  <c r="K54" i="168"/>
  <c r="H54" i="168"/>
  <c r="D54" i="168"/>
  <c r="K53" i="168"/>
  <c r="H53" i="168"/>
  <c r="D53" i="168"/>
  <c r="K52" i="168"/>
  <c r="H52" i="168"/>
  <c r="D52" i="168"/>
  <c r="B51" i="168"/>
  <c r="K48" i="168"/>
  <c r="H48" i="168"/>
  <c r="D48" i="168"/>
  <c r="K47" i="168"/>
  <c r="H47" i="168"/>
  <c r="D47" i="168"/>
  <c r="K46" i="168"/>
  <c r="H46" i="168"/>
  <c r="D46" i="168"/>
  <c r="K45" i="168"/>
  <c r="H45" i="168"/>
  <c r="D45" i="168"/>
  <c r="K44" i="168"/>
  <c r="H44" i="168"/>
  <c r="D44" i="168"/>
  <c r="K43" i="168"/>
  <c r="H43" i="168"/>
  <c r="D43" i="168"/>
  <c r="K42" i="168"/>
  <c r="H42" i="168"/>
  <c r="D42" i="168"/>
  <c r="K41" i="168"/>
  <c r="H41" i="168"/>
  <c r="D41" i="168"/>
  <c r="K40" i="168"/>
  <c r="H40" i="168"/>
  <c r="D40" i="168"/>
  <c r="K39" i="168"/>
  <c r="H39" i="168"/>
  <c r="D39" i="168"/>
  <c r="B38" i="168"/>
  <c r="H35" i="168"/>
  <c r="K35" i="168" s="1"/>
  <c r="D35" i="168"/>
  <c r="H34" i="168"/>
  <c r="K34" i="168" s="1"/>
  <c r="D34" i="168"/>
  <c r="H33" i="168"/>
  <c r="K33" i="168" s="1"/>
  <c r="D33" i="168"/>
  <c r="H32" i="168"/>
  <c r="K32" i="168" s="1"/>
  <c r="D32" i="168"/>
  <c r="H31" i="168"/>
  <c r="K31" i="168" s="1"/>
  <c r="D31" i="168"/>
  <c r="B30" i="168"/>
  <c r="E26" i="168"/>
  <c r="E27" i="168" s="1"/>
  <c r="G22" i="168"/>
  <c r="D22" i="168"/>
  <c r="G21" i="168"/>
  <c r="D21" i="168"/>
  <c r="G20" i="168"/>
  <c r="D20" i="168"/>
  <c r="G19" i="168"/>
  <c r="D19" i="168"/>
  <c r="G18" i="168"/>
  <c r="D18" i="168"/>
  <c r="G17" i="168"/>
  <c r="D17" i="168"/>
  <c r="G16" i="168"/>
  <c r="D16" i="168"/>
  <c r="G15" i="168"/>
  <c r="D15" i="168"/>
  <c r="G14" i="168"/>
  <c r="D14" i="168"/>
  <c r="G13" i="168"/>
  <c r="D13" i="168"/>
  <c r="G12" i="168"/>
  <c r="D12" i="168"/>
  <c r="G11" i="168"/>
  <c r="D11" i="168"/>
  <c r="G10" i="168"/>
  <c r="D10" i="168"/>
  <c r="G9" i="168"/>
  <c r="E9" i="168"/>
  <c r="E10" i="168" s="1"/>
  <c r="E11" i="168" s="1"/>
  <c r="E12" i="168" s="1"/>
  <c r="E13" i="168" s="1"/>
  <c r="E14" i="168" s="1"/>
  <c r="E15" i="168" s="1"/>
  <c r="E16" i="168" s="1"/>
  <c r="E17" i="168" s="1"/>
  <c r="E18" i="168" s="1"/>
  <c r="E19" i="168" s="1"/>
  <c r="E20" i="168" s="1"/>
  <c r="E21" i="168" s="1"/>
  <c r="E22" i="168" s="1"/>
  <c r="D9" i="168"/>
  <c r="G8" i="168"/>
  <c r="D8" i="168"/>
  <c r="H5" i="168"/>
  <c r="H83" i="167"/>
  <c r="K82" i="167"/>
  <c r="H82" i="167"/>
  <c r="A82" i="167"/>
  <c r="K81" i="167"/>
  <c r="H81" i="167"/>
  <c r="A81" i="167"/>
  <c r="K80" i="167"/>
  <c r="H80" i="167"/>
  <c r="A80" i="167"/>
  <c r="K79" i="167"/>
  <c r="H79" i="167"/>
  <c r="A79" i="167"/>
  <c r="K78" i="167"/>
  <c r="H78" i="167"/>
  <c r="A78" i="167"/>
  <c r="K77" i="167"/>
  <c r="H77" i="167"/>
  <c r="E77" i="167"/>
  <c r="E78" i="167" s="1"/>
  <c r="A77" i="167"/>
  <c r="H76" i="167"/>
  <c r="H75" i="167"/>
  <c r="H74" i="167"/>
  <c r="K71" i="167"/>
  <c r="H71" i="167"/>
  <c r="D71" i="167"/>
  <c r="K70" i="167"/>
  <c r="H70" i="167"/>
  <c r="D70" i="167"/>
  <c r="K69" i="167"/>
  <c r="H69" i="167"/>
  <c r="D69" i="167"/>
  <c r="K68" i="167"/>
  <c r="H68" i="167"/>
  <c r="D68" i="167"/>
  <c r="K67" i="167"/>
  <c r="H67" i="167"/>
  <c r="D67" i="167"/>
  <c r="K66" i="167"/>
  <c r="H66" i="167"/>
  <c r="D66" i="167"/>
  <c r="K65" i="167"/>
  <c r="H65" i="167"/>
  <c r="D65" i="167"/>
  <c r="K64" i="167"/>
  <c r="H64" i="167"/>
  <c r="D64" i="167"/>
  <c r="K63" i="167"/>
  <c r="H63" i="167"/>
  <c r="D63" i="167"/>
  <c r="K62" i="167"/>
  <c r="H62" i="167"/>
  <c r="D62" i="167"/>
  <c r="K61" i="167"/>
  <c r="H61" i="167"/>
  <c r="D61" i="167"/>
  <c r="K60" i="167"/>
  <c r="H60" i="167"/>
  <c r="D60" i="167"/>
  <c r="K59" i="167"/>
  <c r="H59" i="167"/>
  <c r="D59" i="167"/>
  <c r="K58" i="167"/>
  <c r="H58" i="167"/>
  <c r="D58" i="167"/>
  <c r="K57" i="167"/>
  <c r="H57" i="167"/>
  <c r="D57" i="167"/>
  <c r="K56" i="167"/>
  <c r="H56" i="167"/>
  <c r="D56" i="167"/>
  <c r="K55" i="167"/>
  <c r="H55" i="167"/>
  <c r="D55" i="167"/>
  <c r="K54" i="167"/>
  <c r="H54" i="167"/>
  <c r="D54" i="167"/>
  <c r="K53" i="167"/>
  <c r="H53" i="167"/>
  <c r="D53" i="167"/>
  <c r="K52" i="167"/>
  <c r="H52" i="167"/>
  <c r="D52" i="167"/>
  <c r="B51" i="167"/>
  <c r="K48" i="167"/>
  <c r="H48" i="167"/>
  <c r="D48" i="167"/>
  <c r="K47" i="167"/>
  <c r="H47" i="167"/>
  <c r="D47" i="167"/>
  <c r="K46" i="167"/>
  <c r="H46" i="167"/>
  <c r="D46" i="167"/>
  <c r="K45" i="167"/>
  <c r="H45" i="167"/>
  <c r="D45" i="167"/>
  <c r="K44" i="167"/>
  <c r="H44" i="167"/>
  <c r="D44" i="167"/>
  <c r="K43" i="167"/>
  <c r="H43" i="167"/>
  <c r="D43" i="167"/>
  <c r="K42" i="167"/>
  <c r="H42" i="167"/>
  <c r="D42" i="167"/>
  <c r="K41" i="167"/>
  <c r="H41" i="167"/>
  <c r="D41" i="167"/>
  <c r="K40" i="167"/>
  <c r="H40" i="167"/>
  <c r="D40" i="167"/>
  <c r="K39" i="167"/>
  <c r="H39" i="167"/>
  <c r="D39" i="167"/>
  <c r="B38" i="167"/>
  <c r="H35" i="167"/>
  <c r="K35" i="167" s="1"/>
  <c r="D35" i="167"/>
  <c r="H34" i="167"/>
  <c r="K34" i="167" s="1"/>
  <c r="D34" i="167"/>
  <c r="H33" i="167"/>
  <c r="K33" i="167" s="1"/>
  <c r="D33" i="167"/>
  <c r="H32" i="167"/>
  <c r="K32" i="167" s="1"/>
  <c r="D32" i="167"/>
  <c r="H31" i="167"/>
  <c r="K31" i="167" s="1"/>
  <c r="D31" i="167"/>
  <c r="B30" i="167"/>
  <c r="E26" i="167"/>
  <c r="E27" i="167" s="1"/>
  <c r="G22" i="167"/>
  <c r="D22" i="167"/>
  <c r="G21" i="167"/>
  <c r="D21" i="167"/>
  <c r="G20" i="167"/>
  <c r="D20" i="167"/>
  <c r="G19" i="167"/>
  <c r="D19" i="167"/>
  <c r="G18" i="167"/>
  <c r="D18" i="167"/>
  <c r="G17" i="167"/>
  <c r="D17" i="167"/>
  <c r="G16" i="167"/>
  <c r="D16" i="167"/>
  <c r="G15" i="167"/>
  <c r="D15" i="167"/>
  <c r="G14" i="167"/>
  <c r="D14" i="167"/>
  <c r="G13" i="167"/>
  <c r="D13" i="167"/>
  <c r="G12" i="167"/>
  <c r="D12" i="167"/>
  <c r="G11" i="167"/>
  <c r="D11" i="167"/>
  <c r="G10" i="167"/>
  <c r="D10" i="167"/>
  <c r="G9" i="167"/>
  <c r="E9" i="167"/>
  <c r="E10" i="167" s="1"/>
  <c r="E11" i="167" s="1"/>
  <c r="E12" i="167" s="1"/>
  <c r="E13" i="167" s="1"/>
  <c r="E14" i="167" s="1"/>
  <c r="E15" i="167" s="1"/>
  <c r="E16" i="167" s="1"/>
  <c r="E17" i="167" s="1"/>
  <c r="E18" i="167" s="1"/>
  <c r="E19" i="167" s="1"/>
  <c r="E20" i="167" s="1"/>
  <c r="E21" i="167" s="1"/>
  <c r="E22" i="167" s="1"/>
  <c r="D9" i="167"/>
  <c r="G8" i="167"/>
  <c r="D8" i="167"/>
  <c r="H5" i="167"/>
  <c r="H83" i="166"/>
  <c r="K82" i="166"/>
  <c r="H82" i="166"/>
  <c r="A82" i="166"/>
  <c r="K81" i="166"/>
  <c r="H81" i="166"/>
  <c r="A81" i="166"/>
  <c r="K80" i="166"/>
  <c r="H80" i="166"/>
  <c r="A80" i="166"/>
  <c r="K79" i="166"/>
  <c r="H79" i="166"/>
  <c r="A79" i="166"/>
  <c r="K78" i="166"/>
  <c r="H78" i="166"/>
  <c r="A78" i="166"/>
  <c r="K77" i="166"/>
  <c r="H77" i="166"/>
  <c r="E77" i="166"/>
  <c r="E78" i="166" s="1"/>
  <c r="A77" i="166"/>
  <c r="H76" i="166"/>
  <c r="H75" i="166"/>
  <c r="H74" i="166"/>
  <c r="K71" i="166"/>
  <c r="H71" i="166"/>
  <c r="D71" i="166"/>
  <c r="K70" i="166"/>
  <c r="H70" i="166"/>
  <c r="D70" i="166"/>
  <c r="K69" i="166"/>
  <c r="H69" i="166"/>
  <c r="D69" i="166"/>
  <c r="K68" i="166"/>
  <c r="H68" i="166"/>
  <c r="D68" i="166"/>
  <c r="K67" i="166"/>
  <c r="H67" i="166"/>
  <c r="D67" i="166"/>
  <c r="K66" i="166"/>
  <c r="H66" i="166"/>
  <c r="D66" i="166"/>
  <c r="K65" i="166"/>
  <c r="H65" i="166"/>
  <c r="D65" i="166"/>
  <c r="K64" i="166"/>
  <c r="H64" i="166"/>
  <c r="D64" i="166"/>
  <c r="K63" i="166"/>
  <c r="H63" i="166"/>
  <c r="D63" i="166"/>
  <c r="K62" i="166"/>
  <c r="H62" i="166"/>
  <c r="D62" i="166"/>
  <c r="K61" i="166"/>
  <c r="H61" i="166"/>
  <c r="D61" i="166"/>
  <c r="K60" i="166"/>
  <c r="H60" i="166"/>
  <c r="D60" i="166"/>
  <c r="K59" i="166"/>
  <c r="H59" i="166"/>
  <c r="D59" i="166"/>
  <c r="K58" i="166"/>
  <c r="H58" i="166"/>
  <c r="D58" i="166"/>
  <c r="K57" i="166"/>
  <c r="H57" i="166"/>
  <c r="D57" i="166"/>
  <c r="K56" i="166"/>
  <c r="H56" i="166"/>
  <c r="D56" i="166"/>
  <c r="K55" i="166"/>
  <c r="H55" i="166"/>
  <c r="D55" i="166"/>
  <c r="K54" i="166"/>
  <c r="H54" i="166"/>
  <c r="D54" i="166"/>
  <c r="K53" i="166"/>
  <c r="H53" i="166"/>
  <c r="D53" i="166"/>
  <c r="K52" i="166"/>
  <c r="H52" i="166"/>
  <c r="D52" i="166"/>
  <c r="B51" i="166"/>
  <c r="K48" i="166"/>
  <c r="H48" i="166"/>
  <c r="D48" i="166"/>
  <c r="K47" i="166"/>
  <c r="H47" i="166"/>
  <c r="D47" i="166"/>
  <c r="K46" i="166"/>
  <c r="H46" i="166"/>
  <c r="D46" i="166"/>
  <c r="K45" i="166"/>
  <c r="H45" i="166"/>
  <c r="D45" i="166"/>
  <c r="K44" i="166"/>
  <c r="H44" i="166"/>
  <c r="D44" i="166"/>
  <c r="K43" i="166"/>
  <c r="H43" i="166"/>
  <c r="D43" i="166"/>
  <c r="K42" i="166"/>
  <c r="H42" i="166"/>
  <c r="D42" i="166"/>
  <c r="K41" i="166"/>
  <c r="H41" i="166"/>
  <c r="D41" i="166"/>
  <c r="K40" i="166"/>
  <c r="H40" i="166"/>
  <c r="D40" i="166"/>
  <c r="K39" i="166"/>
  <c r="H39" i="166"/>
  <c r="D39" i="166"/>
  <c r="B38" i="166"/>
  <c r="H35" i="166"/>
  <c r="K35" i="166" s="1"/>
  <c r="D35" i="166"/>
  <c r="H34" i="166"/>
  <c r="K34" i="166" s="1"/>
  <c r="D34" i="166"/>
  <c r="H33" i="166"/>
  <c r="K33" i="166" s="1"/>
  <c r="D33" i="166"/>
  <c r="H32" i="166"/>
  <c r="K32" i="166" s="1"/>
  <c r="D32" i="166"/>
  <c r="H31" i="166"/>
  <c r="K31" i="166" s="1"/>
  <c r="D31" i="166"/>
  <c r="B30" i="166"/>
  <c r="E26" i="166"/>
  <c r="E27" i="166" s="1"/>
  <c r="G22" i="166"/>
  <c r="D22" i="166"/>
  <c r="G21" i="166"/>
  <c r="D21" i="166"/>
  <c r="G20" i="166"/>
  <c r="D20" i="166"/>
  <c r="G19" i="166"/>
  <c r="D19" i="166"/>
  <c r="G18" i="166"/>
  <c r="D18" i="166"/>
  <c r="G17" i="166"/>
  <c r="D17" i="166"/>
  <c r="G16" i="166"/>
  <c r="D16" i="166"/>
  <c r="G15" i="166"/>
  <c r="D15" i="166"/>
  <c r="G14" i="166"/>
  <c r="D14" i="166"/>
  <c r="G13" i="166"/>
  <c r="D13" i="166"/>
  <c r="G12" i="166"/>
  <c r="D12" i="166"/>
  <c r="G11" i="166"/>
  <c r="D11" i="166"/>
  <c r="G10" i="166"/>
  <c r="D10" i="166"/>
  <c r="G9" i="166"/>
  <c r="E9" i="166"/>
  <c r="E10" i="166" s="1"/>
  <c r="E11" i="166" s="1"/>
  <c r="E12" i="166" s="1"/>
  <c r="E13" i="166" s="1"/>
  <c r="E14" i="166" s="1"/>
  <c r="E15" i="166" s="1"/>
  <c r="E16" i="166" s="1"/>
  <c r="E17" i="166" s="1"/>
  <c r="E18" i="166" s="1"/>
  <c r="E19" i="166" s="1"/>
  <c r="E20" i="166" s="1"/>
  <c r="E21" i="166" s="1"/>
  <c r="E22" i="166" s="1"/>
  <c r="D9" i="166"/>
  <c r="G8" i="166"/>
  <c r="D8" i="166"/>
  <c r="H5" i="166"/>
  <c r="H83" i="165"/>
  <c r="K82" i="165"/>
  <c r="H82" i="165"/>
  <c r="A82" i="165"/>
  <c r="K81" i="165"/>
  <c r="H81" i="165"/>
  <c r="A81" i="165"/>
  <c r="K80" i="165"/>
  <c r="H80" i="165"/>
  <c r="A80" i="165"/>
  <c r="K79" i="165"/>
  <c r="H79" i="165"/>
  <c r="A79" i="165"/>
  <c r="K78" i="165"/>
  <c r="H78" i="165"/>
  <c r="A78" i="165"/>
  <c r="K77" i="165"/>
  <c r="H77" i="165"/>
  <c r="E77" i="165"/>
  <c r="E78" i="165" s="1"/>
  <c r="A77" i="165"/>
  <c r="H76" i="165"/>
  <c r="H75" i="165"/>
  <c r="H74" i="165"/>
  <c r="K71" i="165"/>
  <c r="H71" i="165"/>
  <c r="D71" i="165"/>
  <c r="K70" i="165"/>
  <c r="H70" i="165"/>
  <c r="D70" i="165"/>
  <c r="K69" i="165"/>
  <c r="H69" i="165"/>
  <c r="D69" i="165"/>
  <c r="K68" i="165"/>
  <c r="H68" i="165"/>
  <c r="D68" i="165"/>
  <c r="K67" i="165"/>
  <c r="H67" i="165"/>
  <c r="D67" i="165"/>
  <c r="K66" i="165"/>
  <c r="H66" i="165"/>
  <c r="D66" i="165"/>
  <c r="K65" i="165"/>
  <c r="H65" i="165"/>
  <c r="D65" i="165"/>
  <c r="K64" i="165"/>
  <c r="H64" i="165"/>
  <c r="D64" i="165"/>
  <c r="K63" i="165"/>
  <c r="H63" i="165"/>
  <c r="D63" i="165"/>
  <c r="K62" i="165"/>
  <c r="H62" i="165"/>
  <c r="D62" i="165"/>
  <c r="K61" i="165"/>
  <c r="H61" i="165"/>
  <c r="D61" i="165"/>
  <c r="K60" i="165"/>
  <c r="H60" i="165"/>
  <c r="D60" i="165"/>
  <c r="K59" i="165"/>
  <c r="H59" i="165"/>
  <c r="D59" i="165"/>
  <c r="K58" i="165"/>
  <c r="H58" i="165"/>
  <c r="D58" i="165"/>
  <c r="K57" i="165"/>
  <c r="H57" i="165"/>
  <c r="D57" i="165"/>
  <c r="K56" i="165"/>
  <c r="H56" i="165"/>
  <c r="D56" i="165"/>
  <c r="K55" i="165"/>
  <c r="H55" i="165"/>
  <c r="D55" i="165"/>
  <c r="K54" i="165"/>
  <c r="H54" i="165"/>
  <c r="D54" i="165"/>
  <c r="K53" i="165"/>
  <c r="H53" i="165"/>
  <c r="D53" i="165"/>
  <c r="K52" i="165"/>
  <c r="H52" i="165"/>
  <c r="D52" i="165"/>
  <c r="B51" i="165"/>
  <c r="K48" i="165"/>
  <c r="H48" i="165"/>
  <c r="D48" i="165"/>
  <c r="K47" i="165"/>
  <c r="H47" i="165"/>
  <c r="D47" i="165"/>
  <c r="K46" i="165"/>
  <c r="H46" i="165"/>
  <c r="D46" i="165"/>
  <c r="K45" i="165"/>
  <c r="H45" i="165"/>
  <c r="D45" i="165"/>
  <c r="K44" i="165"/>
  <c r="H44" i="165"/>
  <c r="D44" i="165"/>
  <c r="K43" i="165"/>
  <c r="H43" i="165"/>
  <c r="D43" i="165"/>
  <c r="K42" i="165"/>
  <c r="H42" i="165"/>
  <c r="D42" i="165"/>
  <c r="K41" i="165"/>
  <c r="H41" i="165"/>
  <c r="D41" i="165"/>
  <c r="K40" i="165"/>
  <c r="H40" i="165"/>
  <c r="D40" i="165"/>
  <c r="K39" i="165"/>
  <c r="H39" i="165"/>
  <c r="D39" i="165"/>
  <c r="B38" i="165"/>
  <c r="H35" i="165"/>
  <c r="K35" i="165" s="1"/>
  <c r="D35" i="165"/>
  <c r="H34" i="165"/>
  <c r="K34" i="165" s="1"/>
  <c r="D34" i="165"/>
  <c r="H33" i="165"/>
  <c r="K33" i="165" s="1"/>
  <c r="D33" i="165"/>
  <c r="H32" i="165"/>
  <c r="K32" i="165" s="1"/>
  <c r="D32" i="165"/>
  <c r="H31" i="165"/>
  <c r="K31" i="165" s="1"/>
  <c r="D31" i="165"/>
  <c r="B30" i="165"/>
  <c r="E26" i="165"/>
  <c r="E27" i="165" s="1"/>
  <c r="G22" i="165"/>
  <c r="D22" i="165"/>
  <c r="G21" i="165"/>
  <c r="D21" i="165"/>
  <c r="G20" i="165"/>
  <c r="D20" i="165"/>
  <c r="G19" i="165"/>
  <c r="D19" i="165"/>
  <c r="G18" i="165"/>
  <c r="D18" i="165"/>
  <c r="G17" i="165"/>
  <c r="D17" i="165"/>
  <c r="G16" i="165"/>
  <c r="D16" i="165"/>
  <c r="G15" i="165"/>
  <c r="D15" i="165"/>
  <c r="G14" i="165"/>
  <c r="D14" i="165"/>
  <c r="G13" i="165"/>
  <c r="D13" i="165"/>
  <c r="G12" i="165"/>
  <c r="D12" i="165"/>
  <c r="G11" i="165"/>
  <c r="D11" i="165"/>
  <c r="G10" i="165"/>
  <c r="D10" i="165"/>
  <c r="G9" i="165"/>
  <c r="E9" i="165"/>
  <c r="E10" i="165" s="1"/>
  <c r="E11" i="165" s="1"/>
  <c r="E12" i="165" s="1"/>
  <c r="E13" i="165" s="1"/>
  <c r="E14" i="165" s="1"/>
  <c r="E15" i="165" s="1"/>
  <c r="E16" i="165" s="1"/>
  <c r="E17" i="165" s="1"/>
  <c r="E18" i="165" s="1"/>
  <c r="E19" i="165" s="1"/>
  <c r="E20" i="165" s="1"/>
  <c r="E21" i="165" s="1"/>
  <c r="E22" i="165" s="1"/>
  <c r="D9" i="165"/>
  <c r="G8" i="165"/>
  <c r="D8" i="165"/>
  <c r="I5" i="165"/>
  <c r="H83" i="164"/>
  <c r="K82" i="164"/>
  <c r="H82" i="164"/>
  <c r="A82" i="164"/>
  <c r="K81" i="164"/>
  <c r="H81" i="164"/>
  <c r="A81" i="164"/>
  <c r="K80" i="164"/>
  <c r="H80" i="164"/>
  <c r="A80" i="164"/>
  <c r="K79" i="164"/>
  <c r="H79" i="164"/>
  <c r="A79" i="164"/>
  <c r="K78" i="164"/>
  <c r="H78" i="164"/>
  <c r="A78" i="164"/>
  <c r="K77" i="164"/>
  <c r="H77" i="164"/>
  <c r="E77" i="164"/>
  <c r="E78" i="164" s="1"/>
  <c r="A77" i="164"/>
  <c r="H76" i="164"/>
  <c r="H75" i="164"/>
  <c r="H74" i="164"/>
  <c r="K71" i="164"/>
  <c r="H71" i="164"/>
  <c r="D71" i="164"/>
  <c r="K70" i="164"/>
  <c r="H70" i="164"/>
  <c r="D70" i="164"/>
  <c r="K69" i="164"/>
  <c r="H69" i="164"/>
  <c r="D69" i="164"/>
  <c r="K68" i="164"/>
  <c r="H68" i="164"/>
  <c r="D68" i="164"/>
  <c r="K67" i="164"/>
  <c r="H67" i="164"/>
  <c r="D67" i="164"/>
  <c r="K66" i="164"/>
  <c r="H66" i="164"/>
  <c r="D66" i="164"/>
  <c r="K65" i="164"/>
  <c r="H65" i="164"/>
  <c r="D65" i="164"/>
  <c r="K64" i="164"/>
  <c r="H64" i="164"/>
  <c r="D64" i="164"/>
  <c r="K63" i="164"/>
  <c r="H63" i="164"/>
  <c r="D63" i="164"/>
  <c r="K62" i="164"/>
  <c r="H62" i="164"/>
  <c r="D62" i="164"/>
  <c r="K61" i="164"/>
  <c r="H61" i="164"/>
  <c r="D61" i="164"/>
  <c r="K60" i="164"/>
  <c r="H60" i="164"/>
  <c r="D60" i="164"/>
  <c r="K59" i="164"/>
  <c r="H59" i="164"/>
  <c r="D59" i="164"/>
  <c r="K58" i="164"/>
  <c r="H58" i="164"/>
  <c r="D58" i="164"/>
  <c r="K57" i="164"/>
  <c r="H57" i="164"/>
  <c r="D57" i="164"/>
  <c r="K56" i="164"/>
  <c r="H56" i="164"/>
  <c r="D56" i="164"/>
  <c r="K55" i="164"/>
  <c r="H55" i="164"/>
  <c r="D55" i="164"/>
  <c r="K54" i="164"/>
  <c r="H54" i="164"/>
  <c r="D54" i="164"/>
  <c r="K53" i="164"/>
  <c r="H53" i="164"/>
  <c r="D53" i="164"/>
  <c r="K52" i="164"/>
  <c r="H52" i="164"/>
  <c r="D52" i="164"/>
  <c r="B51" i="164"/>
  <c r="K48" i="164"/>
  <c r="H48" i="164"/>
  <c r="D48" i="164"/>
  <c r="K47" i="164"/>
  <c r="H47" i="164"/>
  <c r="D47" i="164"/>
  <c r="K46" i="164"/>
  <c r="H46" i="164"/>
  <c r="D46" i="164"/>
  <c r="K45" i="164"/>
  <c r="H45" i="164"/>
  <c r="D45" i="164"/>
  <c r="K44" i="164"/>
  <c r="H44" i="164"/>
  <c r="D44" i="164"/>
  <c r="K43" i="164"/>
  <c r="H43" i="164"/>
  <c r="D43" i="164"/>
  <c r="K42" i="164"/>
  <c r="H42" i="164"/>
  <c r="D42" i="164"/>
  <c r="K41" i="164"/>
  <c r="H41" i="164"/>
  <c r="D41" i="164"/>
  <c r="K40" i="164"/>
  <c r="H40" i="164"/>
  <c r="D40" i="164"/>
  <c r="K39" i="164"/>
  <c r="H39" i="164"/>
  <c r="D39" i="164"/>
  <c r="B38" i="164"/>
  <c r="H35" i="164"/>
  <c r="K35" i="164" s="1"/>
  <c r="D35" i="164"/>
  <c r="H34" i="164"/>
  <c r="K34" i="164" s="1"/>
  <c r="D34" i="164"/>
  <c r="H33" i="164"/>
  <c r="K33" i="164" s="1"/>
  <c r="D33" i="164"/>
  <c r="H32" i="164"/>
  <c r="K32" i="164" s="1"/>
  <c r="D32" i="164"/>
  <c r="H31" i="164"/>
  <c r="K31" i="164" s="1"/>
  <c r="D31" i="164"/>
  <c r="B30" i="164"/>
  <c r="E26" i="164"/>
  <c r="E27" i="164" s="1"/>
  <c r="G22" i="164"/>
  <c r="D22" i="164"/>
  <c r="G21" i="164"/>
  <c r="D21" i="164"/>
  <c r="G20" i="164"/>
  <c r="D20" i="164"/>
  <c r="G19" i="164"/>
  <c r="D19" i="164"/>
  <c r="G18" i="164"/>
  <c r="D18" i="164"/>
  <c r="G17" i="164"/>
  <c r="D17" i="164"/>
  <c r="G16" i="164"/>
  <c r="D16" i="164"/>
  <c r="G15" i="164"/>
  <c r="D15" i="164"/>
  <c r="G14" i="164"/>
  <c r="D14" i="164"/>
  <c r="G13" i="164"/>
  <c r="D13" i="164"/>
  <c r="G12" i="164"/>
  <c r="D12" i="164"/>
  <c r="G11" i="164"/>
  <c r="D11" i="164"/>
  <c r="G10" i="164"/>
  <c r="D10" i="164"/>
  <c r="G9" i="164"/>
  <c r="E9" i="164"/>
  <c r="E10" i="164" s="1"/>
  <c r="E11" i="164" s="1"/>
  <c r="E12" i="164" s="1"/>
  <c r="E13" i="164" s="1"/>
  <c r="E14" i="164" s="1"/>
  <c r="E15" i="164" s="1"/>
  <c r="E16" i="164" s="1"/>
  <c r="E17" i="164" s="1"/>
  <c r="E18" i="164" s="1"/>
  <c r="E19" i="164" s="1"/>
  <c r="E20" i="164" s="1"/>
  <c r="E21" i="164" s="1"/>
  <c r="E22" i="164" s="1"/>
  <c r="D9" i="164"/>
  <c r="G8" i="164"/>
  <c r="D8" i="164"/>
  <c r="H5" i="164"/>
  <c r="I5" i="167" l="1"/>
  <c r="K76" i="171"/>
  <c r="K75" i="168"/>
  <c r="K75" i="169"/>
  <c r="K75" i="171"/>
  <c r="K74" i="171"/>
  <c r="K75" i="165"/>
  <c r="K76" i="168"/>
  <c r="K75" i="170"/>
  <c r="K76" i="167"/>
  <c r="K75" i="167"/>
  <c r="K76" i="169"/>
  <c r="K76" i="170"/>
  <c r="I5" i="169"/>
  <c r="H5" i="171"/>
  <c r="K74" i="166"/>
  <c r="K74" i="167"/>
  <c r="K74" i="168"/>
  <c r="K74" i="170"/>
  <c r="K74" i="169"/>
  <c r="K83" i="169" s="1"/>
  <c r="I5" i="166"/>
  <c r="K75" i="164"/>
  <c r="K75" i="166"/>
  <c r="I5" i="168"/>
  <c r="I5" i="170"/>
  <c r="K76" i="166"/>
  <c r="K76" i="165"/>
  <c r="K74" i="165"/>
  <c r="H5" i="165"/>
  <c r="K76" i="164"/>
  <c r="K74" i="164"/>
  <c r="I5" i="164"/>
  <c r="H83" i="15"/>
  <c r="K82" i="15"/>
  <c r="H82" i="15"/>
  <c r="A82" i="15"/>
  <c r="K81" i="15"/>
  <c r="H81" i="15"/>
  <c r="A81" i="15"/>
  <c r="K80" i="15"/>
  <c r="H80" i="15"/>
  <c r="A80" i="15"/>
  <c r="K79" i="15"/>
  <c r="H79" i="15"/>
  <c r="A79" i="15"/>
  <c r="K78" i="15"/>
  <c r="H78" i="15"/>
  <c r="A78" i="15"/>
  <c r="K77" i="15"/>
  <c r="H77" i="15"/>
  <c r="E77" i="15"/>
  <c r="E78" i="15" s="1"/>
  <c r="A77" i="15"/>
  <c r="H76" i="15"/>
  <c r="H75" i="15"/>
  <c r="H74" i="15"/>
  <c r="K71" i="15"/>
  <c r="H71" i="15"/>
  <c r="D71" i="15"/>
  <c r="K70" i="15"/>
  <c r="H70" i="15"/>
  <c r="D70" i="15"/>
  <c r="K69" i="15"/>
  <c r="H69" i="15"/>
  <c r="D69" i="15"/>
  <c r="K68" i="15"/>
  <c r="H68" i="15"/>
  <c r="D68" i="15"/>
  <c r="K67" i="15"/>
  <c r="H67" i="15"/>
  <c r="D67" i="15"/>
  <c r="K66" i="15"/>
  <c r="H66" i="15"/>
  <c r="D66" i="15"/>
  <c r="K65" i="15"/>
  <c r="H65" i="15"/>
  <c r="D65" i="15"/>
  <c r="K64" i="15"/>
  <c r="H64" i="15"/>
  <c r="D64" i="15"/>
  <c r="K63" i="15"/>
  <c r="H63" i="15"/>
  <c r="D63" i="15"/>
  <c r="K62" i="15"/>
  <c r="H62" i="15"/>
  <c r="D62" i="15"/>
  <c r="K61" i="15"/>
  <c r="H61" i="15"/>
  <c r="D61" i="15"/>
  <c r="K60" i="15"/>
  <c r="H60" i="15"/>
  <c r="D60" i="15"/>
  <c r="K59" i="15"/>
  <c r="H59" i="15"/>
  <c r="D59" i="15"/>
  <c r="K58" i="15"/>
  <c r="H58" i="15"/>
  <c r="D58" i="15"/>
  <c r="K57" i="15"/>
  <c r="H57" i="15"/>
  <c r="D57" i="15"/>
  <c r="K56" i="15"/>
  <c r="H56" i="15"/>
  <c r="D56" i="15"/>
  <c r="K55" i="15"/>
  <c r="H55" i="15"/>
  <c r="D55" i="15"/>
  <c r="K54" i="15"/>
  <c r="H54" i="15"/>
  <c r="D54" i="15"/>
  <c r="K53" i="15"/>
  <c r="H53" i="15"/>
  <c r="D53" i="15"/>
  <c r="K52" i="15"/>
  <c r="H52" i="15"/>
  <c r="D52" i="15"/>
  <c r="B51" i="15"/>
  <c r="K48" i="15"/>
  <c r="H48" i="15"/>
  <c r="D48" i="15"/>
  <c r="K47" i="15"/>
  <c r="H47" i="15"/>
  <c r="D47" i="15"/>
  <c r="K46" i="15"/>
  <c r="H46" i="15"/>
  <c r="D46" i="15"/>
  <c r="K45" i="15"/>
  <c r="H45" i="15"/>
  <c r="D45" i="15"/>
  <c r="K44" i="15"/>
  <c r="H44" i="15"/>
  <c r="D44" i="15"/>
  <c r="K43" i="15"/>
  <c r="H43" i="15"/>
  <c r="D43" i="15"/>
  <c r="K42" i="15"/>
  <c r="H42" i="15"/>
  <c r="D42" i="15"/>
  <c r="K41" i="15"/>
  <c r="H41" i="15"/>
  <c r="D41" i="15"/>
  <c r="K40" i="15"/>
  <c r="H40" i="15"/>
  <c r="D40" i="15"/>
  <c r="K39" i="15"/>
  <c r="H39" i="15"/>
  <c r="D39" i="15"/>
  <c r="B38" i="15"/>
  <c r="H35" i="15"/>
  <c r="K35" i="15" s="1"/>
  <c r="D35" i="15"/>
  <c r="H34" i="15"/>
  <c r="K34" i="15" s="1"/>
  <c r="D34" i="15"/>
  <c r="H33" i="15"/>
  <c r="K33" i="15" s="1"/>
  <c r="D33" i="15"/>
  <c r="H32" i="15"/>
  <c r="K32" i="15" s="1"/>
  <c r="D32" i="15"/>
  <c r="H31" i="15"/>
  <c r="K31" i="15" s="1"/>
  <c r="D31" i="15"/>
  <c r="B30" i="15"/>
  <c r="E26" i="15"/>
  <c r="E27" i="15" s="1"/>
  <c r="G22" i="15"/>
  <c r="D22" i="15"/>
  <c r="G21" i="15"/>
  <c r="D21" i="15"/>
  <c r="G20" i="15"/>
  <c r="D20" i="15"/>
  <c r="G19" i="15"/>
  <c r="D19" i="15"/>
  <c r="G18" i="15"/>
  <c r="D18" i="15"/>
  <c r="G17" i="15"/>
  <c r="D17" i="15"/>
  <c r="G16" i="15"/>
  <c r="D16" i="15"/>
  <c r="G15" i="15"/>
  <c r="D15" i="15"/>
  <c r="G14" i="15"/>
  <c r="D14" i="15"/>
  <c r="G13" i="15"/>
  <c r="D13" i="15"/>
  <c r="G12" i="15"/>
  <c r="D12" i="15"/>
  <c r="G11" i="15"/>
  <c r="D11" i="15"/>
  <c r="G10" i="15"/>
  <c r="D10" i="15"/>
  <c r="G9" i="15"/>
  <c r="E9" i="15"/>
  <c r="E10" i="15" s="1"/>
  <c r="E11" i="15" s="1"/>
  <c r="E12" i="15" s="1"/>
  <c r="E13" i="15" s="1"/>
  <c r="E14" i="15" s="1"/>
  <c r="E15" i="15" s="1"/>
  <c r="E16" i="15" s="1"/>
  <c r="E17" i="15" s="1"/>
  <c r="E18" i="15" s="1"/>
  <c r="E19" i="15" s="1"/>
  <c r="E20" i="15" s="1"/>
  <c r="E21" i="15" s="1"/>
  <c r="E22" i="15" s="1"/>
  <c r="D9" i="15"/>
  <c r="G8" i="15"/>
  <c r="D8" i="15"/>
  <c r="E77" i="17"/>
  <c r="E78" i="17" s="1"/>
  <c r="J8" i="16"/>
  <c r="J9" i="16" s="1"/>
  <c r="J10" i="16" s="1"/>
  <c r="J11" i="16" s="1"/>
  <c r="F6" i="35"/>
  <c r="A5" i="16" s="1"/>
  <c r="K83" i="170" l="1"/>
  <c r="K83" i="168"/>
  <c r="K83" i="171"/>
  <c r="K83" i="167"/>
  <c r="J12" i="16"/>
  <c r="M11" i="16"/>
  <c r="K11" i="16"/>
  <c r="K83" i="165"/>
  <c r="K83" i="166"/>
  <c r="K83" i="164"/>
  <c r="K76" i="15"/>
  <c r="K75" i="15"/>
  <c r="K74" i="15"/>
  <c r="I5" i="15"/>
  <c r="M10" i="16"/>
  <c r="M9" i="16"/>
  <c r="M8" i="16"/>
  <c r="K9" i="16"/>
  <c r="K10" i="16"/>
  <c r="K8" i="16"/>
  <c r="J13" i="16" l="1"/>
  <c r="K12" i="16"/>
  <c r="M12" i="16"/>
  <c r="K83" i="15"/>
  <c r="T37" i="8"/>
  <c r="T37" i="19"/>
  <c r="T37" i="20"/>
  <c r="T37" i="22"/>
  <c r="T37" i="23"/>
  <c r="T37" i="21"/>
  <c r="K82" i="17"/>
  <c r="A82" i="17"/>
  <c r="A81" i="17"/>
  <c r="A80" i="17"/>
  <c r="A79" i="17"/>
  <c r="A78" i="17"/>
  <c r="A77" i="17"/>
  <c r="H77" i="17"/>
  <c r="H76" i="17"/>
  <c r="H75" i="17"/>
  <c r="H74" i="17"/>
  <c r="H71" i="17"/>
  <c r="K71" i="17" s="1"/>
  <c r="H70" i="17"/>
  <c r="K70" i="17" s="1"/>
  <c r="H69" i="17"/>
  <c r="K69" i="17" s="1"/>
  <c r="H68" i="17"/>
  <c r="K68" i="17" s="1"/>
  <c r="H67" i="17"/>
  <c r="K67" i="17" s="1"/>
  <c r="H66" i="17"/>
  <c r="K66" i="17" s="1"/>
  <c r="H65" i="17"/>
  <c r="K65" i="17" s="1"/>
  <c r="H64" i="17"/>
  <c r="K64" i="17" s="1"/>
  <c r="H63" i="17"/>
  <c r="K63" i="17" s="1"/>
  <c r="H62" i="17"/>
  <c r="K62" i="17" s="1"/>
  <c r="H61" i="17"/>
  <c r="K61" i="17" s="1"/>
  <c r="H60" i="17"/>
  <c r="K60" i="17" s="1"/>
  <c r="H59" i="17"/>
  <c r="K59" i="17" s="1"/>
  <c r="H58" i="17"/>
  <c r="K58" i="17" s="1"/>
  <c r="H57" i="17"/>
  <c r="K57" i="17" s="1"/>
  <c r="H56" i="17"/>
  <c r="K56" i="17" s="1"/>
  <c r="H55" i="17"/>
  <c r="K55" i="17" s="1"/>
  <c r="H54" i="17"/>
  <c r="K54" i="17" s="1"/>
  <c r="H53" i="17"/>
  <c r="K53" i="17" s="1"/>
  <c r="H52" i="17"/>
  <c r="K52" i="17" s="1"/>
  <c r="D71" i="17"/>
  <c r="D70" i="17"/>
  <c r="D69" i="17"/>
  <c r="D68" i="17"/>
  <c r="D67" i="17"/>
  <c r="D66" i="17"/>
  <c r="D65" i="17"/>
  <c r="D64" i="17"/>
  <c r="D63" i="17"/>
  <c r="D62" i="17"/>
  <c r="D61" i="17"/>
  <c r="D60" i="17"/>
  <c r="D59" i="17"/>
  <c r="D58" i="17"/>
  <c r="D57" i="17"/>
  <c r="D56" i="17"/>
  <c r="D55" i="17"/>
  <c r="D54" i="17"/>
  <c r="D53" i="17"/>
  <c r="D52" i="17"/>
  <c r="H48" i="17"/>
  <c r="K48" i="17" s="1"/>
  <c r="H47" i="17"/>
  <c r="K47" i="17" s="1"/>
  <c r="H46" i="17"/>
  <c r="K46" i="17" s="1"/>
  <c r="H45" i="17"/>
  <c r="K45" i="17" s="1"/>
  <c r="H44" i="17"/>
  <c r="K44" i="17" s="1"/>
  <c r="H43" i="17"/>
  <c r="K43" i="17" s="1"/>
  <c r="H42" i="17"/>
  <c r="K42" i="17" s="1"/>
  <c r="H41" i="17"/>
  <c r="K41" i="17" s="1"/>
  <c r="H40" i="17"/>
  <c r="K40" i="17" s="1"/>
  <c r="H39" i="17"/>
  <c r="K39" i="17" s="1"/>
  <c r="D40" i="17"/>
  <c r="D41" i="17"/>
  <c r="D42" i="17"/>
  <c r="D43" i="17"/>
  <c r="D44" i="17"/>
  <c r="D45" i="17"/>
  <c r="D46" i="17"/>
  <c r="D47" i="17"/>
  <c r="D48" i="17"/>
  <c r="D39" i="17"/>
  <c r="H35" i="17"/>
  <c r="K35" i="17" s="1"/>
  <c r="H34" i="17"/>
  <c r="K34" i="17" s="1"/>
  <c r="H33" i="17"/>
  <c r="K33" i="17" s="1"/>
  <c r="H32" i="17"/>
  <c r="K32" i="17" s="1"/>
  <c r="H31" i="17"/>
  <c r="K31" i="17" s="1"/>
  <c r="D35" i="17"/>
  <c r="D34" i="17"/>
  <c r="D33" i="17"/>
  <c r="D32" i="17"/>
  <c r="D31" i="17"/>
  <c r="Z10" i="16"/>
  <c r="P9" i="16"/>
  <c r="AJ12" i="16"/>
  <c r="Q10" i="16"/>
  <c r="AG7" i="16"/>
  <c r="AB11" i="16"/>
  <c r="V9" i="16"/>
  <c r="Q12" i="16"/>
  <c r="U11" i="16"/>
  <c r="X10" i="16"/>
  <c r="AI7" i="16"/>
  <c r="X12" i="16"/>
  <c r="W11" i="16"/>
  <c r="R11" i="16"/>
  <c r="P11" i="16"/>
  <c r="AA12" i="16"/>
  <c r="Y11" i="16"/>
  <c r="AB12" i="16"/>
  <c r="W10" i="16"/>
  <c r="AG10" i="16"/>
  <c r="R7" i="16"/>
  <c r="AE12" i="16"/>
  <c r="Z7" i="16"/>
  <c r="AC10" i="16"/>
  <c r="AF7" i="16"/>
  <c r="AJ9" i="16"/>
  <c r="AD11" i="16"/>
  <c r="AD10" i="16"/>
  <c r="Y12" i="16"/>
  <c r="T7" i="16"/>
  <c r="AA7" i="16"/>
  <c r="N12" i="16"/>
  <c r="U7" i="16"/>
  <c r="X8" i="16"/>
  <c r="Y8" i="16"/>
  <c r="AD8" i="16"/>
  <c r="X9" i="16"/>
  <c r="Y9" i="16"/>
  <c r="AG11" i="16"/>
  <c r="N10" i="16"/>
  <c r="T9" i="16"/>
  <c r="AD7" i="16"/>
  <c r="Q9" i="16"/>
  <c r="U9" i="16"/>
  <c r="AA8" i="16"/>
  <c r="N8" i="16"/>
  <c r="AD9" i="16"/>
  <c r="AE11" i="16"/>
  <c r="AF12" i="16"/>
  <c r="S9" i="16"/>
  <c r="AJ11" i="16"/>
  <c r="Q7" i="16"/>
  <c r="U10" i="16"/>
  <c r="AC11" i="16"/>
  <c r="AI12" i="16"/>
  <c r="AE9" i="16"/>
  <c r="Z9" i="16"/>
  <c r="AA10" i="16"/>
  <c r="AC8" i="16"/>
  <c r="T10" i="16"/>
  <c r="R12" i="16"/>
  <c r="AH11" i="16"/>
  <c r="S11" i="16"/>
  <c r="V7" i="16"/>
  <c r="AH12" i="16"/>
  <c r="V12" i="16"/>
  <c r="Z8" i="16"/>
  <c r="N11" i="16"/>
  <c r="P7" i="16"/>
  <c r="AC7" i="16"/>
  <c r="AE7" i="16"/>
  <c r="AJ7" i="16"/>
  <c r="AI11" i="16"/>
  <c r="AB9" i="16"/>
  <c r="AC12" i="16"/>
  <c r="AI8" i="16"/>
  <c r="R9" i="16"/>
  <c r="P12" i="16"/>
  <c r="S10" i="16"/>
  <c r="AF10" i="16"/>
  <c r="AC9" i="16"/>
  <c r="AB10" i="16"/>
  <c r="AH7" i="16"/>
  <c r="AI10" i="16"/>
  <c r="AE10" i="16"/>
  <c r="V10" i="16"/>
  <c r="V11" i="16"/>
  <c r="AG12" i="16"/>
  <c r="AG9" i="16"/>
  <c r="AA9" i="16"/>
  <c r="AB7" i="16"/>
  <c r="AF11" i="16"/>
  <c r="R10" i="16"/>
  <c r="U12" i="16"/>
  <c r="N7" i="16"/>
  <c r="T11" i="16"/>
  <c r="P8" i="16"/>
  <c r="W7" i="16"/>
  <c r="AD12" i="16"/>
  <c r="Y10" i="16"/>
  <c r="AA11" i="16"/>
  <c r="AF9" i="16"/>
  <c r="N9" i="16"/>
  <c r="X11" i="16"/>
  <c r="AJ10" i="16"/>
  <c r="S7" i="16"/>
  <c r="W9" i="16"/>
  <c r="Y7" i="16"/>
  <c r="AB8" i="16"/>
  <c r="Z11" i="16"/>
  <c r="X7" i="16"/>
  <c r="P10" i="16"/>
  <c r="Z12" i="16"/>
  <c r="W12" i="16"/>
  <c r="T12" i="16"/>
  <c r="AJ8" i="16"/>
  <c r="S12" i="16"/>
  <c r="AI9" i="16"/>
  <c r="Q11" i="16"/>
  <c r="J14" i="16" l="1"/>
  <c r="M13" i="16"/>
  <c r="K13" i="16"/>
  <c r="F9" i="16"/>
  <c r="F10" i="16"/>
  <c r="I8" i="16"/>
  <c r="F8" i="16"/>
  <c r="I10" i="16"/>
  <c r="H10" i="16"/>
  <c r="H8" i="16"/>
  <c r="I9" i="16"/>
  <c r="H7" i="16"/>
  <c r="B7" i="16" s="1"/>
  <c r="A7" i="16" s="1"/>
  <c r="D7" i="16"/>
  <c r="D8" i="16" s="1"/>
  <c r="D9" i="16" s="1"/>
  <c r="F7" i="16"/>
  <c r="I7" i="16"/>
  <c r="C7" i="16" s="1"/>
  <c r="H9" i="16"/>
  <c r="F11" i="16"/>
  <c r="H12" i="16"/>
  <c r="I12" i="16"/>
  <c r="I11" i="16"/>
  <c r="H11" i="16"/>
  <c r="F12" i="16"/>
  <c r="K74" i="17"/>
  <c r="K75" i="17"/>
  <c r="K76" i="17"/>
  <c r="K6" i="26"/>
  <c r="R13" i="16"/>
  <c r="AE13" i="16"/>
  <c r="AF13" i="16"/>
  <c r="Z13" i="16"/>
  <c r="V13" i="16"/>
  <c r="AG8" i="16"/>
  <c r="AG13" i="16"/>
  <c r="W13" i="16"/>
  <c r="P13" i="16"/>
  <c r="AD13" i="16"/>
  <c r="Y13" i="16"/>
  <c r="Q13" i="16"/>
  <c r="AC13" i="16"/>
  <c r="N13" i="16"/>
  <c r="AA13" i="16"/>
  <c r="T13" i="16"/>
  <c r="AB13" i="16"/>
  <c r="AH13" i="16"/>
  <c r="AF8" i="16"/>
  <c r="AE8" i="16"/>
  <c r="AI13" i="16"/>
  <c r="AJ13" i="16"/>
  <c r="X13" i="16"/>
  <c r="U13" i="16"/>
  <c r="S13" i="16"/>
  <c r="B8" i="16" l="1"/>
  <c r="B9" i="16" s="1"/>
  <c r="E7" i="16"/>
  <c r="I13" i="16"/>
  <c r="H13" i="16"/>
  <c r="F13" i="16"/>
  <c r="J15" i="16"/>
  <c r="M14" i="16"/>
  <c r="K14" i="16"/>
  <c r="C8" i="16"/>
  <c r="C9" i="16" s="1"/>
  <c r="C10" i="16" s="1"/>
  <c r="C11" i="16" s="1"/>
  <c r="C12" i="16" s="1"/>
  <c r="D10" i="16"/>
  <c r="D11" i="16" s="1"/>
  <c r="D12" i="16" s="1"/>
  <c r="D13" i="16" s="1"/>
  <c r="K78" i="17"/>
  <c r="K79" i="17"/>
  <c r="K77" i="17"/>
  <c r="K80" i="17"/>
  <c r="K81" i="17"/>
  <c r="Y14" i="16"/>
  <c r="X14" i="16"/>
  <c r="N14" i="16"/>
  <c r="R14" i="16"/>
  <c r="Q14" i="16"/>
  <c r="AH9" i="16"/>
  <c r="W14" i="16"/>
  <c r="AA14" i="16"/>
  <c r="AE14" i="16"/>
  <c r="AC14" i="16"/>
  <c r="S14" i="16"/>
  <c r="AB14" i="16"/>
  <c r="AH14" i="16"/>
  <c r="AG14" i="16"/>
  <c r="AH10" i="16"/>
  <c r="P14" i="16"/>
  <c r="AJ14" i="16"/>
  <c r="U14" i="16"/>
  <c r="T14" i="16"/>
  <c r="AI14" i="16"/>
  <c r="Z14" i="16"/>
  <c r="V14" i="16"/>
  <c r="AD14" i="16"/>
  <c r="AF14" i="16"/>
  <c r="E8" i="16" l="1"/>
  <c r="G9" i="26" s="1"/>
  <c r="A8" i="16"/>
  <c r="C13" i="16"/>
  <c r="I14" i="16"/>
  <c r="H14" i="16"/>
  <c r="F14" i="16"/>
  <c r="J16" i="16"/>
  <c r="M15" i="16"/>
  <c r="K15" i="16"/>
  <c r="D14" i="16"/>
  <c r="B10" i="16"/>
  <c r="B11" i="16" s="1"/>
  <c r="A9" i="16"/>
  <c r="Y15" i="16"/>
  <c r="AE15" i="16"/>
  <c r="N15" i="16"/>
  <c r="S15" i="16"/>
  <c r="Z15" i="16"/>
  <c r="V15" i="16"/>
  <c r="R15" i="16"/>
  <c r="Q15" i="16"/>
  <c r="X15" i="16"/>
  <c r="AD15" i="16"/>
  <c r="AA15" i="16"/>
  <c r="W15" i="16"/>
  <c r="AG15" i="16"/>
  <c r="AB15" i="16"/>
  <c r="AJ15" i="16"/>
  <c r="AH15" i="16"/>
  <c r="AF15" i="16"/>
  <c r="AI15" i="16"/>
  <c r="U15" i="16"/>
  <c r="AC15" i="16"/>
  <c r="P15" i="16"/>
  <c r="T15" i="16"/>
  <c r="H9" i="26" l="1"/>
  <c r="D9" i="26"/>
  <c r="J9" i="26"/>
  <c r="E9" i="26"/>
  <c r="I9" i="26"/>
  <c r="E9" i="16"/>
  <c r="C14" i="16"/>
  <c r="F15" i="16"/>
  <c r="H15" i="16"/>
  <c r="I15" i="16"/>
  <c r="K16" i="16"/>
  <c r="M16" i="16"/>
  <c r="D15" i="16"/>
  <c r="A11" i="16"/>
  <c r="B12" i="16"/>
  <c r="A10" i="16"/>
  <c r="E26" i="17"/>
  <c r="E9" i="17"/>
  <c r="Q6" i="2"/>
  <c r="P6" i="2"/>
  <c r="AH6" i="16"/>
  <c r="AD6" i="16"/>
  <c r="AC6" i="16"/>
  <c r="AB6" i="16"/>
  <c r="AA6" i="16"/>
  <c r="Z6" i="16"/>
  <c r="Y6" i="16"/>
  <c r="X6" i="16"/>
  <c r="W6" i="16"/>
  <c r="V6" i="16"/>
  <c r="U6" i="16"/>
  <c r="T6" i="16"/>
  <c r="S6" i="16"/>
  <c r="R6" i="16"/>
  <c r="Q6" i="16"/>
  <c r="P6" i="16"/>
  <c r="AA16" i="16"/>
  <c r="P16" i="16"/>
  <c r="W16" i="16"/>
  <c r="AC16" i="16"/>
  <c r="AJ16" i="16"/>
  <c r="AB16" i="16"/>
  <c r="AE16" i="16"/>
  <c r="Z16" i="16"/>
  <c r="Y16" i="16"/>
  <c r="R16" i="16"/>
  <c r="AF16" i="16"/>
  <c r="S16" i="16"/>
  <c r="T16" i="16"/>
  <c r="AI16" i="16"/>
  <c r="AD16" i="16"/>
  <c r="Q16" i="16"/>
  <c r="AH16" i="16"/>
  <c r="AG16" i="16"/>
  <c r="U16" i="16"/>
  <c r="X16" i="16"/>
  <c r="V16" i="16"/>
  <c r="N16" i="16"/>
  <c r="Q8" i="16"/>
  <c r="C15" i="16" l="1"/>
  <c r="E10" i="16"/>
  <c r="F16" i="16"/>
  <c r="H16" i="16"/>
  <c r="I16" i="16"/>
  <c r="D16" i="16"/>
  <c r="G12" i="16"/>
  <c r="G11" i="16"/>
  <c r="G14" i="16"/>
  <c r="G13" i="16"/>
  <c r="G15" i="16"/>
  <c r="G16" i="16"/>
  <c r="A12" i="16"/>
  <c r="B13" i="16"/>
  <c r="G9" i="16"/>
  <c r="G10" i="16"/>
  <c r="G7" i="16"/>
  <c r="E27" i="17"/>
  <c r="E10" i="17"/>
  <c r="M14" i="8"/>
  <c r="I14" i="8"/>
  <c r="R8" i="16"/>
  <c r="C16" i="16" l="1"/>
  <c r="E11" i="16"/>
  <c r="A13" i="16"/>
  <c r="B14" i="16"/>
  <c r="E11" i="17"/>
  <c r="K46" i="23"/>
  <c r="K45" i="23"/>
  <c r="K44" i="23"/>
  <c r="K43" i="23"/>
  <c r="K42" i="23"/>
  <c r="K41" i="23"/>
  <c r="K40" i="23"/>
  <c r="K39" i="23"/>
  <c r="K38" i="23"/>
  <c r="K37" i="23"/>
  <c r="G55" i="23"/>
  <c r="G54" i="23"/>
  <c r="K36" i="23"/>
  <c r="K35" i="23"/>
  <c r="K34" i="23"/>
  <c r="K33" i="23"/>
  <c r="K32" i="23"/>
  <c r="K31" i="23"/>
  <c r="K30" i="23"/>
  <c r="T36" i="23"/>
  <c r="K29" i="23"/>
  <c r="T35" i="23"/>
  <c r="K28" i="23"/>
  <c r="T34" i="23"/>
  <c r="K27" i="23"/>
  <c r="T33" i="23"/>
  <c r="T32" i="23"/>
  <c r="T31" i="23"/>
  <c r="T30" i="23"/>
  <c r="T29" i="23"/>
  <c r="T28" i="23"/>
  <c r="T27" i="23"/>
  <c r="T26" i="23"/>
  <c r="T25" i="23"/>
  <c r="T24" i="23"/>
  <c r="T23" i="23"/>
  <c r="T22" i="23"/>
  <c r="T21" i="23"/>
  <c r="T20" i="23"/>
  <c r="T19" i="23"/>
  <c r="T18" i="23"/>
  <c r="T17" i="23"/>
  <c r="T16" i="23"/>
  <c r="T15" i="23"/>
  <c r="T14" i="23"/>
  <c r="T13" i="23"/>
  <c r="T12" i="23"/>
  <c r="T11" i="23"/>
  <c r="T10" i="23"/>
  <c r="T9" i="23"/>
  <c r="T8" i="23"/>
  <c r="T7" i="23"/>
  <c r="T6" i="23"/>
  <c r="T36" i="22"/>
  <c r="T35" i="22"/>
  <c r="T34" i="22"/>
  <c r="T33" i="22"/>
  <c r="T32" i="22"/>
  <c r="T31" i="22"/>
  <c r="T30" i="22"/>
  <c r="T29" i="22"/>
  <c r="T28" i="22"/>
  <c r="T27" i="22"/>
  <c r="T26" i="22"/>
  <c r="T25" i="22"/>
  <c r="T24" i="22"/>
  <c r="T23" i="22"/>
  <c r="T22" i="22"/>
  <c r="T21" i="22"/>
  <c r="T20" i="22"/>
  <c r="T19" i="22"/>
  <c r="T18" i="22"/>
  <c r="T17" i="22"/>
  <c r="T16" i="22"/>
  <c r="T15" i="22"/>
  <c r="T14" i="22"/>
  <c r="T13" i="22"/>
  <c r="T12" i="22"/>
  <c r="T11" i="22"/>
  <c r="T10" i="22"/>
  <c r="T9" i="22"/>
  <c r="T8" i="22"/>
  <c r="T7" i="22"/>
  <c r="T6" i="22"/>
  <c r="T36" i="21"/>
  <c r="T35" i="21"/>
  <c r="T34" i="21"/>
  <c r="T33" i="21"/>
  <c r="T32" i="21"/>
  <c r="T31" i="21"/>
  <c r="T30" i="21"/>
  <c r="T29" i="21"/>
  <c r="T28" i="21"/>
  <c r="T27" i="21"/>
  <c r="T26" i="21"/>
  <c r="T25" i="21"/>
  <c r="T24" i="21"/>
  <c r="T23" i="21"/>
  <c r="T22" i="21"/>
  <c r="T21" i="21"/>
  <c r="T20" i="21"/>
  <c r="T19" i="21"/>
  <c r="T18" i="21"/>
  <c r="T17" i="21"/>
  <c r="T16" i="21"/>
  <c r="T15" i="21"/>
  <c r="T14" i="21"/>
  <c r="T13" i="21"/>
  <c r="T12" i="21"/>
  <c r="T11" i="21"/>
  <c r="T10" i="21"/>
  <c r="T9" i="21"/>
  <c r="T8" i="21"/>
  <c r="T7" i="21"/>
  <c r="T6" i="21"/>
  <c r="T36" i="20"/>
  <c r="T35" i="20"/>
  <c r="T34" i="20"/>
  <c r="T33" i="20"/>
  <c r="T32" i="20"/>
  <c r="T31" i="20"/>
  <c r="T30" i="20"/>
  <c r="T29" i="20"/>
  <c r="T28" i="20"/>
  <c r="T27" i="20"/>
  <c r="T26" i="20"/>
  <c r="T25" i="20"/>
  <c r="T24" i="20"/>
  <c r="T23" i="20"/>
  <c r="T22" i="20"/>
  <c r="T21" i="20"/>
  <c r="T20" i="20"/>
  <c r="T19" i="20"/>
  <c r="T18" i="20"/>
  <c r="T17" i="20"/>
  <c r="T16" i="20"/>
  <c r="T15" i="20"/>
  <c r="T14" i="20"/>
  <c r="T13" i="20"/>
  <c r="T12" i="20"/>
  <c r="T11" i="20"/>
  <c r="T10" i="20"/>
  <c r="T9" i="20"/>
  <c r="T8" i="20"/>
  <c r="T7" i="20"/>
  <c r="T6" i="20"/>
  <c r="H27" i="21"/>
  <c r="H29" i="21"/>
  <c r="N36" i="21"/>
  <c r="M29" i="21"/>
  <c r="L31" i="21"/>
  <c r="G41" i="21"/>
  <c r="G40" i="21"/>
  <c r="N38" i="21"/>
  <c r="L30" i="21"/>
  <c r="G32" i="21"/>
  <c r="G35" i="21"/>
  <c r="M33" i="21"/>
  <c r="H30" i="21"/>
  <c r="H32" i="21"/>
  <c r="H33" i="21"/>
  <c r="H34" i="21"/>
  <c r="N27" i="21"/>
  <c r="L27" i="21"/>
  <c r="N32" i="21"/>
  <c r="G30" i="21"/>
  <c r="M32" i="21"/>
  <c r="G31" i="21"/>
  <c r="G36" i="21"/>
  <c r="M27" i="21"/>
  <c r="L33" i="21"/>
  <c r="L34" i="21"/>
  <c r="M31" i="21"/>
  <c r="H31" i="21"/>
  <c r="N30" i="21"/>
  <c r="M38" i="21"/>
  <c r="N28" i="21"/>
  <c r="M36" i="21"/>
  <c r="M34" i="21"/>
  <c r="N31" i="21"/>
  <c r="S8" i="16"/>
  <c r="L28" i="21"/>
  <c r="M28" i="21"/>
  <c r="N29" i="21"/>
  <c r="N34" i="21"/>
  <c r="H36" i="21"/>
  <c r="L32" i="21"/>
  <c r="H35" i="21"/>
  <c r="H28" i="21"/>
  <c r="G28" i="21"/>
  <c r="N33" i="21"/>
  <c r="L35" i="21"/>
  <c r="L36" i="21"/>
  <c r="G39" i="21"/>
  <c r="G34" i="21"/>
  <c r="K18" i="21"/>
  <c r="L29" i="21"/>
  <c r="N35" i="21"/>
  <c r="M30" i="21"/>
  <c r="M35" i="21"/>
  <c r="G29" i="21"/>
  <c r="G27" i="21"/>
  <c r="G33" i="21"/>
  <c r="E12" i="16" l="1"/>
  <c r="A14" i="16"/>
  <c r="B15" i="16"/>
  <c r="E12" i="17"/>
  <c r="T36" i="19"/>
  <c r="T35" i="19"/>
  <c r="T34" i="19"/>
  <c r="T33" i="19"/>
  <c r="T32" i="19"/>
  <c r="T31" i="19"/>
  <c r="T30" i="19"/>
  <c r="T29" i="19"/>
  <c r="T28" i="19"/>
  <c r="T27" i="19"/>
  <c r="T26" i="19"/>
  <c r="T25" i="19"/>
  <c r="T24" i="19"/>
  <c r="T23" i="19"/>
  <c r="T22" i="19"/>
  <c r="T21" i="19"/>
  <c r="T20" i="19"/>
  <c r="T19" i="19"/>
  <c r="T18" i="19"/>
  <c r="T17" i="19"/>
  <c r="T16" i="19"/>
  <c r="T15" i="19"/>
  <c r="T14" i="19"/>
  <c r="T13" i="19"/>
  <c r="T12" i="19"/>
  <c r="T11" i="19"/>
  <c r="T10" i="19"/>
  <c r="T9" i="19"/>
  <c r="T8" i="19"/>
  <c r="T7" i="19"/>
  <c r="T6" i="19"/>
  <c r="T8" i="16"/>
  <c r="E13" i="16" l="1"/>
  <c r="A15" i="16"/>
  <c r="B16" i="16"/>
  <c r="E13" i="17"/>
  <c r="K83" i="17"/>
  <c r="G22" i="17"/>
  <c r="G21" i="17"/>
  <c r="G20" i="17"/>
  <c r="G19" i="17"/>
  <c r="G18" i="17"/>
  <c r="G17" i="17"/>
  <c r="G16" i="17"/>
  <c r="G15" i="17"/>
  <c r="G14" i="17"/>
  <c r="G13" i="17"/>
  <c r="G12" i="17"/>
  <c r="G11" i="17"/>
  <c r="G10" i="17"/>
  <c r="G9" i="17"/>
  <c r="G8" i="17"/>
  <c r="D22" i="17"/>
  <c r="D21" i="17"/>
  <c r="D20" i="17"/>
  <c r="D19" i="17"/>
  <c r="D18" i="17"/>
  <c r="D17" i="17"/>
  <c r="D16" i="17"/>
  <c r="D15" i="17"/>
  <c r="D14" i="17"/>
  <c r="D13" i="17"/>
  <c r="D12" i="17"/>
  <c r="D11" i="17"/>
  <c r="D10" i="17"/>
  <c r="D9" i="17"/>
  <c r="D8" i="17"/>
  <c r="H83" i="17"/>
  <c r="H82" i="17"/>
  <c r="H81" i="17"/>
  <c r="H80" i="17"/>
  <c r="H79" i="17"/>
  <c r="H78" i="17"/>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T7" i="8"/>
  <c r="T6" i="8"/>
  <c r="G29" i="8"/>
  <c r="G28" i="8"/>
  <c r="G27" i="8"/>
  <c r="G30" i="8"/>
  <c r="G26" i="8"/>
  <c r="N39" i="21"/>
  <c r="M39" i="21"/>
  <c r="N41" i="21"/>
  <c r="G23" i="21"/>
  <c r="G18" i="21"/>
  <c r="I13" i="21"/>
  <c r="I14" i="21"/>
  <c r="N40" i="21"/>
  <c r="N42" i="21"/>
  <c r="M40" i="21"/>
  <c r="G20" i="21"/>
  <c r="M42" i="21"/>
  <c r="G19" i="21"/>
  <c r="I12" i="21"/>
  <c r="M41" i="21"/>
  <c r="G24" i="21"/>
  <c r="G21" i="21"/>
  <c r="I15" i="21"/>
  <c r="AH8" i="16"/>
  <c r="E14" i="16" l="1"/>
  <c r="A16" i="16"/>
  <c r="K9" i="26"/>
  <c r="C9" i="26"/>
  <c r="G8" i="16"/>
  <c r="E14" i="17"/>
  <c r="G38" i="8"/>
  <c r="G37" i="8"/>
  <c r="F9" i="26" l="1"/>
  <c r="E15" i="16"/>
  <c r="E15" i="17"/>
  <c r="G18" i="8"/>
  <c r="N39" i="23"/>
  <c r="M31" i="23"/>
  <c r="L33" i="8"/>
  <c r="H28" i="8"/>
  <c r="L35" i="8"/>
  <c r="N30" i="23"/>
  <c r="M28" i="8"/>
  <c r="L29" i="23"/>
  <c r="G39" i="23"/>
  <c r="I12" i="23"/>
  <c r="G30" i="23"/>
  <c r="M34" i="23"/>
  <c r="G21" i="8"/>
  <c r="M35" i="8"/>
  <c r="N36" i="23"/>
  <c r="L31" i="23"/>
  <c r="G46" i="23"/>
  <c r="M28" i="23"/>
  <c r="N45" i="23"/>
  <c r="M40" i="23"/>
  <c r="M15" i="23"/>
  <c r="M27" i="8"/>
  <c r="G33" i="23"/>
  <c r="M32" i="8"/>
  <c r="H26" i="8"/>
  <c r="G19" i="23"/>
  <c r="M13" i="8"/>
  <c r="M48" i="23"/>
  <c r="G34" i="23"/>
  <c r="K18" i="23"/>
  <c r="N28" i="23"/>
  <c r="G40" i="23"/>
  <c r="G19" i="8"/>
  <c r="H41" i="23"/>
  <c r="N52" i="23"/>
  <c r="G45" i="23"/>
  <c r="M44" i="23"/>
  <c r="I12" i="8"/>
  <c r="G31" i="23"/>
  <c r="N29" i="23"/>
  <c r="H45" i="23"/>
  <c r="H30" i="8"/>
  <c r="H27" i="8"/>
  <c r="I13" i="8"/>
  <c r="I13" i="23"/>
  <c r="U8" i="16"/>
  <c r="M33" i="8"/>
  <c r="H39" i="23"/>
  <c r="L46" i="23"/>
  <c r="G20" i="23"/>
  <c r="M49" i="23"/>
  <c r="N40" i="23"/>
  <c r="H38" i="23"/>
  <c r="L32" i="23"/>
  <c r="N33" i="23"/>
  <c r="H30" i="23"/>
  <c r="N43" i="23"/>
  <c r="H42" i="23"/>
  <c r="M29" i="8"/>
  <c r="M43" i="23"/>
  <c r="H29" i="23"/>
  <c r="H34" i="23"/>
  <c r="H28" i="23"/>
  <c r="L39" i="23"/>
  <c r="L33" i="23"/>
  <c r="H35" i="23"/>
  <c r="M39" i="23"/>
  <c r="M45" i="23"/>
  <c r="H43" i="23"/>
  <c r="G41" i="23"/>
  <c r="N48" i="23"/>
  <c r="L27" i="23"/>
  <c r="M46" i="23"/>
  <c r="G35" i="8"/>
  <c r="M30" i="23"/>
  <c r="N46" i="23"/>
  <c r="H36" i="23"/>
  <c r="L40" i="23"/>
  <c r="H27" i="23"/>
  <c r="N49" i="23"/>
  <c r="M30" i="8"/>
  <c r="M42" i="23"/>
  <c r="I14" i="23"/>
  <c r="N42" i="23"/>
  <c r="G33" i="8"/>
  <c r="G18" i="23"/>
  <c r="G32" i="23"/>
  <c r="G23" i="8"/>
  <c r="G38" i="23"/>
  <c r="G49" i="23"/>
  <c r="K17" i="8"/>
  <c r="H46" i="23"/>
  <c r="G22" i="21"/>
  <c r="G34" i="8"/>
  <c r="M33" i="23"/>
  <c r="L34" i="23"/>
  <c r="G35" i="23"/>
  <c r="L44" i="23"/>
  <c r="H33" i="23"/>
  <c r="L36" i="23"/>
  <c r="G50" i="23"/>
  <c r="H37" i="23"/>
  <c r="M38" i="23"/>
  <c r="M34" i="8"/>
  <c r="M12" i="8"/>
  <c r="M29" i="23"/>
  <c r="M27" i="23"/>
  <c r="H44" i="23"/>
  <c r="L41" i="23"/>
  <c r="G23" i="23"/>
  <c r="L45" i="23"/>
  <c r="H31" i="23"/>
  <c r="N38" i="23"/>
  <c r="M12" i="23"/>
  <c r="G28" i="23"/>
  <c r="M41" i="23"/>
  <c r="L35" i="23"/>
  <c r="G44" i="23"/>
  <c r="L34" i="8"/>
  <c r="N50" i="23"/>
  <c r="M32" i="23"/>
  <c r="M35" i="23"/>
  <c r="M51" i="23"/>
  <c r="G43" i="23"/>
  <c r="G24" i="23"/>
  <c r="N51" i="23"/>
  <c r="N32" i="23"/>
  <c r="I15" i="23"/>
  <c r="N34" i="23"/>
  <c r="G27" i="23"/>
  <c r="L32" i="8"/>
  <c r="G37" i="23"/>
  <c r="G51" i="23"/>
  <c r="L43" i="23"/>
  <c r="M13" i="23"/>
  <c r="G42" i="23"/>
  <c r="H40" i="23"/>
  <c r="M50" i="23"/>
  <c r="L28" i="23"/>
  <c r="G22" i="23"/>
  <c r="G20" i="8"/>
  <c r="M52" i="23"/>
  <c r="N31" i="23"/>
  <c r="L38" i="23"/>
  <c r="G36" i="23"/>
  <c r="L37" i="23"/>
  <c r="M36" i="23"/>
  <c r="N27" i="23"/>
  <c r="N35" i="23"/>
  <c r="M26" i="8"/>
  <c r="G22" i="8"/>
  <c r="L42" i="23"/>
  <c r="N37" i="23"/>
  <c r="L30" i="23"/>
  <c r="G17" i="8"/>
  <c r="N44" i="23"/>
  <c r="M14" i="23"/>
  <c r="M37" i="23"/>
  <c r="N41" i="23"/>
  <c r="G29" i="23"/>
  <c r="G21" i="23"/>
  <c r="H29" i="8"/>
  <c r="H32" i="23"/>
  <c r="E16" i="16" l="1"/>
  <c r="D13" i="35"/>
  <c r="C13" i="35" s="1"/>
  <c r="E16" i="17"/>
  <c r="I5" i="17"/>
  <c r="V8" i="16"/>
  <c r="D10" i="26" l="1"/>
  <c r="C10" i="26" s="1"/>
  <c r="E10" i="26"/>
  <c r="H10" i="26"/>
  <c r="K10" i="26" s="1"/>
  <c r="G10" i="26"/>
  <c r="I10" i="26"/>
  <c r="J10" i="26"/>
  <c r="F10" i="26"/>
  <c r="H44" i="35"/>
  <c r="H76" i="35"/>
  <c r="E112" i="35"/>
  <c r="E107" i="35"/>
  <c r="E149" i="35"/>
  <c r="H189" i="35"/>
  <c r="D69" i="35"/>
  <c r="F97" i="35"/>
  <c r="F87" i="35"/>
  <c r="H193" i="35"/>
  <c r="H134" i="35"/>
  <c r="D79" i="35"/>
  <c r="J199" i="35"/>
  <c r="F13" i="35"/>
  <c r="F14" i="35"/>
  <c r="E12" i="35"/>
  <c r="I17" i="35"/>
  <c r="I146" i="35"/>
  <c r="E27" i="35"/>
  <c r="J130" i="35"/>
  <c r="I123" i="35"/>
  <c r="I87" i="35"/>
  <c r="H180" i="35"/>
  <c r="G12" i="35"/>
  <c r="H14" i="35"/>
  <c r="J13" i="35"/>
  <c r="D14" i="35"/>
  <c r="C14" i="35" s="1"/>
  <c r="I12" i="35"/>
  <c r="G13" i="35"/>
  <c r="E14" i="35"/>
  <c r="E13" i="35"/>
  <c r="G14" i="35"/>
  <c r="J12" i="35"/>
  <c r="H185" i="35"/>
  <c r="D120" i="35"/>
  <c r="E210" i="35"/>
  <c r="G21" i="35"/>
  <c r="F22" i="35"/>
  <c r="G178" i="35"/>
  <c r="H88" i="35"/>
  <c r="I101" i="35"/>
  <c r="E156" i="35"/>
  <c r="F12" i="35"/>
  <c r="D12" i="35"/>
  <c r="C12" i="35" s="1"/>
  <c r="H12" i="35"/>
  <c r="G167" i="35"/>
  <c r="D168" i="35"/>
  <c r="D145" i="35"/>
  <c r="D87" i="35"/>
  <c r="H99" i="35"/>
  <c r="D202" i="35"/>
  <c r="H13" i="35"/>
  <c r="I14" i="35"/>
  <c r="I13" i="35"/>
  <c r="J14" i="35"/>
  <c r="I23" i="35"/>
  <c r="F187" i="35"/>
  <c r="D75" i="35"/>
  <c r="E18" i="35"/>
  <c r="D132" i="35"/>
  <c r="H92" i="35"/>
  <c r="F75" i="35"/>
  <c r="J88" i="35"/>
  <c r="D107" i="35"/>
  <c r="H118" i="35"/>
  <c r="D31" i="35"/>
  <c r="D22" i="35"/>
  <c r="D41" i="35"/>
  <c r="J127" i="35"/>
  <c r="E155" i="35"/>
  <c r="F130" i="35"/>
  <c r="F102" i="35"/>
  <c r="J105" i="35"/>
  <c r="J40" i="35"/>
  <c r="H35" i="35"/>
  <c r="D192" i="35"/>
  <c r="D198" i="35"/>
  <c r="E178" i="35"/>
  <c r="E151" i="35"/>
  <c r="E194" i="35"/>
  <c r="I69" i="35"/>
  <c r="H162" i="35"/>
  <c r="D58" i="35"/>
  <c r="F29" i="35"/>
  <c r="J101" i="35"/>
  <c r="I211" i="35"/>
  <c r="F197" i="35"/>
  <c r="D143" i="35"/>
  <c r="J204" i="35"/>
  <c r="E139" i="35"/>
  <c r="F194" i="35"/>
  <c r="E121" i="35"/>
  <c r="J118" i="35"/>
  <c r="E70" i="35"/>
  <c r="F56" i="35"/>
  <c r="H68" i="35"/>
  <c r="H123" i="35"/>
  <c r="E211" i="35"/>
  <c r="J173" i="35"/>
  <c r="I178" i="35"/>
  <c r="J185" i="35"/>
  <c r="F57" i="35"/>
  <c r="I36" i="35"/>
  <c r="H79" i="35"/>
  <c r="J108" i="35"/>
  <c r="H117" i="35"/>
  <c r="H64" i="35"/>
  <c r="F135" i="35"/>
  <c r="J207" i="35"/>
  <c r="E200" i="35"/>
  <c r="J176" i="35"/>
  <c r="I174" i="35"/>
  <c r="F168" i="35"/>
  <c r="E176" i="35"/>
  <c r="I59" i="35"/>
  <c r="F133" i="35"/>
  <c r="I148" i="35"/>
  <c r="J166" i="35"/>
  <c r="D133" i="35"/>
  <c r="J134" i="35"/>
  <c r="H30" i="35"/>
  <c r="F19" i="35"/>
  <c r="I91" i="35"/>
  <c r="J23" i="35"/>
  <c r="E173" i="35"/>
  <c r="D164" i="35"/>
  <c r="H207" i="35"/>
  <c r="H132" i="35"/>
  <c r="E26" i="35"/>
  <c r="J103" i="35"/>
  <c r="D98" i="35"/>
  <c r="G25" i="35"/>
  <c r="E22" i="35"/>
  <c r="I131" i="35"/>
  <c r="G151" i="35"/>
  <c r="D139" i="35"/>
  <c r="E52" i="35"/>
  <c r="E48" i="35"/>
  <c r="F55" i="35"/>
  <c r="D95" i="35"/>
  <c r="F43" i="35"/>
  <c r="F120" i="35"/>
  <c r="G55" i="35"/>
  <c r="J202" i="35"/>
  <c r="D125" i="35"/>
  <c r="E111" i="35"/>
  <c r="I184" i="35"/>
  <c r="H173" i="35"/>
  <c r="H58" i="35"/>
  <c r="J49" i="35"/>
  <c r="I60" i="35"/>
  <c r="J57" i="35"/>
  <c r="H70" i="35"/>
  <c r="F65" i="35"/>
  <c r="J208" i="35"/>
  <c r="E148" i="35"/>
  <c r="E159" i="35"/>
  <c r="D106" i="35"/>
  <c r="G110" i="35"/>
  <c r="H71" i="35"/>
  <c r="E44" i="35"/>
  <c r="I84" i="35"/>
  <c r="H188" i="35"/>
  <c r="H66" i="35"/>
  <c r="I124" i="35"/>
  <c r="I116" i="35"/>
  <c r="F147" i="35"/>
  <c r="F145" i="35"/>
  <c r="D201" i="35"/>
  <c r="E31" i="35"/>
  <c r="E137" i="35"/>
  <c r="D209" i="35"/>
  <c r="D122" i="35"/>
  <c r="E43" i="35"/>
  <c r="J37" i="35"/>
  <c r="F126" i="35"/>
  <c r="D51" i="35"/>
  <c r="E122" i="35"/>
  <c r="I53" i="35"/>
  <c r="I94" i="35"/>
  <c r="G113" i="35"/>
  <c r="F84" i="35"/>
  <c r="F16" i="35"/>
  <c r="F171" i="35"/>
  <c r="J198" i="35"/>
  <c r="I210" i="35"/>
  <c r="F44" i="35"/>
  <c r="G146" i="35"/>
  <c r="J25" i="35"/>
  <c r="E46" i="35"/>
  <c r="H85" i="35"/>
  <c r="I21" i="35"/>
  <c r="D134" i="35"/>
  <c r="J45" i="35"/>
  <c r="J165" i="35"/>
  <c r="H138" i="35"/>
  <c r="G186" i="35"/>
  <c r="G61" i="35"/>
  <c r="J55" i="35"/>
  <c r="H90" i="35"/>
  <c r="E119" i="35"/>
  <c r="I82" i="35"/>
  <c r="I77" i="35"/>
  <c r="E20" i="35"/>
  <c r="F90" i="35"/>
  <c r="G147" i="35"/>
  <c r="E150" i="35"/>
  <c r="J15" i="35"/>
  <c r="J97" i="35"/>
  <c r="I89" i="35"/>
  <c r="E37" i="35"/>
  <c r="F69" i="35"/>
  <c r="H137" i="35"/>
  <c r="D92" i="35"/>
  <c r="H94" i="35"/>
  <c r="G148" i="35"/>
  <c r="G139" i="35"/>
  <c r="G150" i="35"/>
  <c r="I206" i="35"/>
  <c r="F172" i="35"/>
  <c r="G188" i="35"/>
  <c r="I205" i="35"/>
  <c r="I209" i="35"/>
  <c r="E81" i="35"/>
  <c r="H54" i="35"/>
  <c r="D25" i="35"/>
  <c r="D68" i="35"/>
  <c r="D62" i="35"/>
  <c r="D146" i="35"/>
  <c r="I141" i="35"/>
  <c r="D175" i="35"/>
  <c r="J145" i="35"/>
  <c r="H141" i="35"/>
  <c r="I165" i="35"/>
  <c r="I204" i="35"/>
  <c r="F127" i="35"/>
  <c r="J73" i="35"/>
  <c r="F39" i="35"/>
  <c r="E114" i="35"/>
  <c r="G71" i="35"/>
  <c r="E59" i="35"/>
  <c r="J16" i="35"/>
  <c r="F48" i="35"/>
  <c r="E204" i="35"/>
  <c r="J24" i="35"/>
  <c r="D28" i="35"/>
  <c r="F175" i="35"/>
  <c r="F17" i="35"/>
  <c r="E19" i="35"/>
  <c r="H155" i="35"/>
  <c r="F211" i="35"/>
  <c r="G127" i="35"/>
  <c r="H166" i="35"/>
  <c r="E56" i="35"/>
  <c r="H72" i="35"/>
  <c r="J93" i="35"/>
  <c r="G79" i="35"/>
  <c r="H197" i="35"/>
  <c r="D88" i="35"/>
  <c r="G140" i="35"/>
  <c r="J197" i="35"/>
  <c r="F192" i="35"/>
  <c r="H210" i="35"/>
  <c r="G122" i="35"/>
  <c r="H50" i="35"/>
  <c r="H181" i="35"/>
  <c r="J86" i="35"/>
  <c r="I138" i="35"/>
  <c r="J111" i="35"/>
  <c r="F42" i="35"/>
  <c r="F159" i="35"/>
  <c r="G51" i="35"/>
  <c r="J72" i="35"/>
  <c r="I67" i="35"/>
  <c r="E153" i="35"/>
  <c r="F106" i="35"/>
  <c r="H82" i="35"/>
  <c r="D194" i="35"/>
  <c r="G128" i="35"/>
  <c r="G118" i="35"/>
  <c r="D166" i="35"/>
  <c r="D141" i="35"/>
  <c r="D76" i="35"/>
  <c r="J27" i="35"/>
  <c r="I48" i="35"/>
  <c r="G18" i="35"/>
  <c r="H147" i="35"/>
  <c r="I157" i="35"/>
  <c r="I173" i="35"/>
  <c r="I177" i="35"/>
  <c r="I95" i="35"/>
  <c r="I115" i="35"/>
  <c r="E64" i="35"/>
  <c r="G69" i="35"/>
  <c r="G166" i="35"/>
  <c r="H167" i="35"/>
  <c r="H47" i="35"/>
  <c r="I181" i="35"/>
  <c r="I122" i="35"/>
  <c r="J168" i="35"/>
  <c r="E160" i="35"/>
  <c r="I162" i="35"/>
  <c r="J122" i="35"/>
  <c r="I88" i="35"/>
  <c r="I40" i="35"/>
  <c r="I26" i="35"/>
  <c r="H143" i="35"/>
  <c r="G23" i="35"/>
  <c r="G76" i="35"/>
  <c r="E95" i="35"/>
  <c r="D37" i="35"/>
  <c r="D207" i="35"/>
  <c r="I171" i="35"/>
  <c r="D167" i="35"/>
  <c r="E123" i="35"/>
  <c r="J179" i="35"/>
  <c r="D153" i="35"/>
  <c r="E42" i="35"/>
  <c r="J98" i="35"/>
  <c r="G56" i="35"/>
  <c r="D66" i="35"/>
  <c r="J116" i="35"/>
  <c r="E109" i="35"/>
  <c r="J39" i="35"/>
  <c r="I200" i="35"/>
  <c r="J107" i="35"/>
  <c r="H102" i="35"/>
  <c r="H17" i="35"/>
  <c r="J112" i="35"/>
  <c r="I158" i="35"/>
  <c r="E203" i="35"/>
  <c r="G160" i="35"/>
  <c r="I139" i="35"/>
  <c r="H108" i="35"/>
  <c r="E154" i="35"/>
  <c r="H142" i="35"/>
  <c r="H41" i="35"/>
  <c r="D40" i="35"/>
  <c r="F64" i="35"/>
  <c r="E86" i="35"/>
  <c r="F198" i="35"/>
  <c r="H112" i="35"/>
  <c r="H154" i="35"/>
  <c r="I145" i="35"/>
  <c r="I149" i="35"/>
  <c r="G199" i="35"/>
  <c r="I160" i="35"/>
  <c r="D118" i="35"/>
  <c r="I202" i="35"/>
  <c r="D140" i="35"/>
  <c r="D135" i="35"/>
  <c r="D64" i="35"/>
  <c r="E183" i="35"/>
  <c r="I163" i="35"/>
  <c r="D150" i="35"/>
  <c r="G45" i="35"/>
  <c r="H174" i="35"/>
  <c r="E47" i="35"/>
  <c r="H126" i="35"/>
  <c r="D53" i="35"/>
  <c r="G137" i="35"/>
  <c r="E58" i="35"/>
  <c r="E16" i="35"/>
  <c r="F148" i="35"/>
  <c r="E146" i="35"/>
  <c r="D123" i="35"/>
  <c r="G164" i="35"/>
  <c r="F146" i="35"/>
  <c r="H98" i="35"/>
  <c r="D121" i="35"/>
  <c r="J177" i="35"/>
  <c r="D85" i="35"/>
  <c r="H140" i="35"/>
  <c r="I183" i="35"/>
  <c r="J67" i="35"/>
  <c r="D54" i="35"/>
  <c r="E78" i="35"/>
  <c r="E180" i="35"/>
  <c r="D161" i="35"/>
  <c r="F176" i="35"/>
  <c r="I156" i="35"/>
  <c r="F125" i="35"/>
  <c r="E202" i="35"/>
  <c r="E206" i="35"/>
  <c r="D90" i="35"/>
  <c r="I37" i="35"/>
  <c r="D67" i="35"/>
  <c r="F62" i="35"/>
  <c r="I70" i="35"/>
  <c r="E25" i="35"/>
  <c r="F101" i="35"/>
  <c r="G84" i="35"/>
  <c r="F47" i="35"/>
  <c r="E133" i="35"/>
  <c r="H176" i="35"/>
  <c r="G57" i="35"/>
  <c r="F119" i="35"/>
  <c r="G175" i="35"/>
  <c r="H27" i="35"/>
  <c r="D115" i="35"/>
  <c r="H101" i="35"/>
  <c r="G120" i="35"/>
  <c r="D35" i="35"/>
  <c r="G94" i="35"/>
  <c r="J21" i="35"/>
  <c r="J31" i="35"/>
  <c r="E79" i="35"/>
  <c r="F114" i="35"/>
  <c r="D171" i="35"/>
  <c r="J75" i="35"/>
  <c r="I51" i="35"/>
  <c r="G60" i="35"/>
  <c r="F208" i="35"/>
  <c r="I49" i="35"/>
  <c r="J54" i="35"/>
  <c r="G44" i="35"/>
  <c r="J137" i="35"/>
  <c r="F104" i="35"/>
  <c r="J129" i="35"/>
  <c r="D117" i="35"/>
  <c r="F183" i="35"/>
  <c r="J44" i="35"/>
  <c r="D86" i="35"/>
  <c r="D72" i="35"/>
  <c r="E38" i="35"/>
  <c r="I64" i="35"/>
  <c r="F59" i="35"/>
  <c r="H168" i="35"/>
  <c r="E82" i="35"/>
  <c r="G159" i="35"/>
  <c r="G126" i="35"/>
  <c r="F132" i="35"/>
  <c r="D185" i="35"/>
  <c r="G142" i="35"/>
  <c r="F46" i="35"/>
  <c r="G162" i="35"/>
  <c r="H187" i="35"/>
  <c r="H191" i="35"/>
  <c r="G154" i="35"/>
  <c r="G136" i="35"/>
  <c r="J96" i="35"/>
  <c r="G72" i="35"/>
  <c r="E80" i="35"/>
  <c r="F71" i="35"/>
  <c r="J36" i="35"/>
  <c r="H195" i="35"/>
  <c r="D91" i="35"/>
  <c r="G176" i="35"/>
  <c r="G34" i="35"/>
  <c r="J62" i="35"/>
  <c r="G193" i="35"/>
  <c r="E163" i="35"/>
  <c r="J33" i="35"/>
  <c r="D108" i="35"/>
  <c r="G105" i="35"/>
  <c r="I136" i="35"/>
  <c r="G185" i="35"/>
  <c r="G119" i="35"/>
  <c r="H136" i="35"/>
  <c r="H56" i="35"/>
  <c r="D70" i="35"/>
  <c r="G131" i="35"/>
  <c r="H28" i="35"/>
  <c r="E15" i="35"/>
  <c r="H29" i="35"/>
  <c r="G161" i="35"/>
  <c r="I133" i="35"/>
  <c r="H186" i="35"/>
  <c r="D160" i="35"/>
  <c r="F82" i="35"/>
  <c r="D187" i="35"/>
  <c r="H115" i="35"/>
  <c r="H51" i="35"/>
  <c r="H16" i="35"/>
  <c r="J184" i="35"/>
  <c r="I125" i="35"/>
  <c r="D165" i="35"/>
  <c r="H206" i="35"/>
  <c r="G204" i="35"/>
  <c r="E34" i="35"/>
  <c r="H179" i="35"/>
  <c r="H42" i="35"/>
  <c r="J117" i="35"/>
  <c r="H110" i="35"/>
  <c r="E120" i="35"/>
  <c r="J149" i="35"/>
  <c r="F123" i="35"/>
  <c r="E193" i="35"/>
  <c r="H158" i="35"/>
  <c r="G208" i="35"/>
  <c r="D78" i="35"/>
  <c r="F31" i="35"/>
  <c r="F24" i="35"/>
  <c r="F77" i="35"/>
  <c r="E65" i="35"/>
  <c r="F25" i="35"/>
  <c r="I39" i="35"/>
  <c r="H100" i="35"/>
  <c r="E195" i="35"/>
  <c r="H121" i="35"/>
  <c r="H165" i="35"/>
  <c r="I144" i="35"/>
  <c r="J46" i="35"/>
  <c r="J17" i="35"/>
  <c r="H74" i="35"/>
  <c r="G100" i="35"/>
  <c r="G187" i="35"/>
  <c r="F50" i="35"/>
  <c r="J175" i="35"/>
  <c r="G203" i="35"/>
  <c r="J121" i="35"/>
  <c r="E161" i="35"/>
  <c r="I154" i="35"/>
  <c r="G46" i="35"/>
  <c r="I50" i="35"/>
  <c r="E77" i="35"/>
  <c r="E74" i="35"/>
  <c r="E115" i="35"/>
  <c r="G41" i="35"/>
  <c r="E91" i="35"/>
  <c r="H114" i="35"/>
  <c r="G38" i="35"/>
  <c r="D111" i="35"/>
  <c r="J193" i="35"/>
  <c r="J84" i="35"/>
  <c r="G169" i="35"/>
  <c r="D152" i="35"/>
  <c r="J52" i="35"/>
  <c r="E50" i="35"/>
  <c r="I90" i="35"/>
  <c r="H103" i="35"/>
  <c r="G115" i="35"/>
  <c r="E191" i="35"/>
  <c r="J164" i="35"/>
  <c r="G179" i="35"/>
  <c r="H111" i="35"/>
  <c r="G173" i="35"/>
  <c r="G177" i="35"/>
  <c r="E135" i="35"/>
  <c r="E172" i="35"/>
  <c r="I18" i="35"/>
  <c r="F91" i="35"/>
  <c r="F96" i="35"/>
  <c r="D61" i="35"/>
  <c r="H69" i="35"/>
  <c r="I117" i="35"/>
  <c r="J183" i="35"/>
  <c r="J163" i="35"/>
  <c r="E127" i="35"/>
  <c r="G43" i="35"/>
  <c r="G108" i="35"/>
  <c r="F124" i="35"/>
  <c r="H21" i="35"/>
  <c r="J153" i="35"/>
  <c r="G182" i="35"/>
  <c r="E198" i="35"/>
  <c r="G99" i="35"/>
  <c r="J187" i="35"/>
  <c r="J191" i="35"/>
  <c r="I191" i="35"/>
  <c r="G210" i="35"/>
  <c r="G20" i="35"/>
  <c r="E129" i="35"/>
  <c r="G52" i="35"/>
  <c r="E28" i="35"/>
  <c r="J71" i="35"/>
  <c r="E54" i="35"/>
  <c r="E171" i="35"/>
  <c r="F150" i="35"/>
  <c r="F164" i="35"/>
  <c r="E165" i="35"/>
  <c r="H139" i="35"/>
  <c r="G96" i="35"/>
  <c r="F45" i="35"/>
  <c r="H38" i="35"/>
  <c r="G125" i="35"/>
  <c r="D19" i="35"/>
  <c r="D93" i="35"/>
  <c r="I54" i="35"/>
  <c r="I128" i="35"/>
  <c r="H204" i="35"/>
  <c r="I208" i="35"/>
  <c r="G49" i="35"/>
  <c r="G114" i="35"/>
  <c r="I22" i="35"/>
  <c r="G32" i="35"/>
  <c r="I111" i="35"/>
  <c r="E100" i="35"/>
  <c r="E208" i="35"/>
  <c r="I132" i="35"/>
  <c r="E186" i="35"/>
  <c r="J174" i="35"/>
  <c r="I188" i="35"/>
  <c r="D191" i="35"/>
  <c r="G190" i="35"/>
  <c r="I78" i="35"/>
  <c r="D56" i="35"/>
  <c r="G74" i="35"/>
  <c r="I20" i="35"/>
  <c r="J70" i="35"/>
  <c r="G133" i="35"/>
  <c r="I140" i="35"/>
  <c r="H151" i="35"/>
  <c r="I56" i="35"/>
  <c r="F100" i="35"/>
  <c r="G183" i="35"/>
  <c r="E113" i="35"/>
  <c r="H153" i="35"/>
  <c r="F162" i="35"/>
  <c r="H84" i="35"/>
  <c r="E73" i="35"/>
  <c r="E21" i="35"/>
  <c r="H15" i="35"/>
  <c r="D21" i="35"/>
  <c r="E136" i="35"/>
  <c r="D129" i="35"/>
  <c r="J209" i="35"/>
  <c r="E170" i="35"/>
  <c r="F193" i="35"/>
  <c r="H171" i="35"/>
  <c r="E174" i="35"/>
  <c r="H124" i="35"/>
  <c r="H19" i="35"/>
  <c r="H46" i="35"/>
  <c r="I68" i="35"/>
  <c r="E45" i="35"/>
  <c r="D59" i="35"/>
  <c r="D138" i="35"/>
  <c r="D131" i="35"/>
  <c r="J136" i="35"/>
  <c r="H199" i="35"/>
  <c r="D48" i="35"/>
  <c r="F88" i="35"/>
  <c r="G116" i="35"/>
  <c r="F54" i="35"/>
  <c r="H178" i="35"/>
  <c r="J125" i="35"/>
  <c r="J154" i="35"/>
  <c r="H120" i="35"/>
  <c r="F204" i="35"/>
  <c r="J140" i="35"/>
  <c r="H149" i="35"/>
  <c r="I45" i="35"/>
  <c r="H106" i="35"/>
  <c r="I121" i="35"/>
  <c r="D103" i="35"/>
  <c r="D17" i="35"/>
  <c r="E99" i="35"/>
  <c r="I112" i="35"/>
  <c r="E164" i="35"/>
  <c r="E72" i="35"/>
  <c r="E199" i="35"/>
  <c r="G171" i="35"/>
  <c r="F144" i="35"/>
  <c r="J53" i="35"/>
  <c r="J91" i="35"/>
  <c r="F53" i="35"/>
  <c r="F32" i="35"/>
  <c r="D113" i="35"/>
  <c r="F51" i="35"/>
  <c r="G66" i="35"/>
  <c r="G73" i="35"/>
  <c r="J180" i="35"/>
  <c r="F161" i="35"/>
  <c r="H209" i="35"/>
  <c r="E29" i="35"/>
  <c r="I161" i="35"/>
  <c r="J56" i="35"/>
  <c r="E110" i="35"/>
  <c r="J65" i="35"/>
  <c r="E89" i="35"/>
  <c r="E179" i="35"/>
  <c r="G102" i="35"/>
  <c r="F207" i="35"/>
  <c r="D169" i="35"/>
  <c r="E196" i="35"/>
  <c r="E30" i="35"/>
  <c r="F118" i="35"/>
  <c r="G36" i="35"/>
  <c r="I41" i="35"/>
  <c r="I35" i="35"/>
  <c r="E97" i="35"/>
  <c r="I62" i="35"/>
  <c r="I175" i="35"/>
  <c r="D124" i="35"/>
  <c r="J138" i="35"/>
  <c r="I135" i="35"/>
  <c r="E132" i="35"/>
  <c r="F30" i="35"/>
  <c r="F157" i="35"/>
  <c r="J133" i="35"/>
  <c r="E182" i="35"/>
  <c r="H80" i="35"/>
  <c r="E187" i="35"/>
  <c r="D26" i="35"/>
  <c r="F122" i="35"/>
  <c r="G37" i="35"/>
  <c r="J170" i="35"/>
  <c r="D101" i="35"/>
  <c r="I143" i="35"/>
  <c r="H183" i="35"/>
  <c r="J151" i="35"/>
  <c r="H86" i="35"/>
  <c r="D57" i="35"/>
  <c r="H130" i="35"/>
  <c r="F61" i="35"/>
  <c r="D110" i="35"/>
  <c r="I72" i="35"/>
  <c r="G98" i="35"/>
  <c r="I58" i="35"/>
  <c r="F180" i="35"/>
  <c r="F205" i="35"/>
  <c r="G112" i="35"/>
  <c r="G145" i="35"/>
  <c r="H89" i="35"/>
  <c r="G16" i="35"/>
  <c r="H26" i="35"/>
  <c r="G77" i="35"/>
  <c r="J139" i="35"/>
  <c r="J152" i="35"/>
  <c r="I203" i="35"/>
  <c r="J123" i="35"/>
  <c r="D180" i="35"/>
  <c r="I55" i="35"/>
  <c r="J144" i="35"/>
  <c r="H107" i="35"/>
  <c r="I119" i="35"/>
  <c r="H87" i="35"/>
  <c r="H172" i="35"/>
  <c r="H161" i="35"/>
  <c r="E51" i="35"/>
  <c r="G33" i="35"/>
  <c r="D184" i="35"/>
  <c r="I164" i="35"/>
  <c r="J169" i="35"/>
  <c r="I167" i="35"/>
  <c r="H202" i="35"/>
  <c r="D84" i="35"/>
  <c r="H22" i="35"/>
  <c r="G97" i="35"/>
  <c r="D38" i="35"/>
  <c r="H160" i="35"/>
  <c r="D173" i="35"/>
  <c r="D172" i="35"/>
  <c r="F151" i="35"/>
  <c r="G207" i="35"/>
  <c r="F139" i="35"/>
  <c r="D177" i="35"/>
  <c r="F108" i="35"/>
  <c r="H91" i="35"/>
  <c r="E63" i="35"/>
  <c r="H33" i="35"/>
  <c r="H32" i="35"/>
  <c r="F49" i="35"/>
  <c r="D174" i="35"/>
  <c r="G205" i="35"/>
  <c r="G209" i="35"/>
  <c r="D157" i="35"/>
  <c r="E93" i="35"/>
  <c r="D81" i="35"/>
  <c r="F58" i="35"/>
  <c r="J192" i="35"/>
  <c r="F158" i="35"/>
  <c r="H81" i="35"/>
  <c r="G168" i="35"/>
  <c r="J124" i="35"/>
  <c r="J189" i="35"/>
  <c r="J132" i="35"/>
  <c r="I193" i="35"/>
  <c r="F109" i="35"/>
  <c r="F80" i="35"/>
  <c r="E68" i="35"/>
  <c r="F160" i="35"/>
  <c r="F178" i="35"/>
  <c r="I96" i="35"/>
  <c r="D18" i="35"/>
  <c r="J63" i="35"/>
  <c r="G95" i="35"/>
  <c r="E94" i="35"/>
  <c r="J102" i="35"/>
  <c r="H150" i="35"/>
  <c r="D130" i="35"/>
  <c r="H144" i="35"/>
  <c r="F149" i="35"/>
  <c r="D127" i="35"/>
  <c r="G42" i="35"/>
  <c r="J61" i="35"/>
  <c r="E67" i="35"/>
  <c r="E98" i="35"/>
  <c r="D109" i="35"/>
  <c r="J80" i="35"/>
  <c r="H133" i="35"/>
  <c r="E131" i="35"/>
  <c r="D142" i="35"/>
  <c r="J178" i="35"/>
  <c r="E140" i="35"/>
  <c r="F67" i="35"/>
  <c r="H146" i="35"/>
  <c r="I185" i="35"/>
  <c r="I134" i="35"/>
  <c r="H18" i="35"/>
  <c r="F206" i="35"/>
  <c r="G47" i="35"/>
  <c r="E35" i="35"/>
  <c r="J58" i="35"/>
  <c r="H97" i="35"/>
  <c r="D34" i="35"/>
  <c r="I166" i="35"/>
  <c r="J211" i="35"/>
  <c r="I189" i="35"/>
  <c r="I33" i="35"/>
  <c r="H129" i="35"/>
  <c r="E168" i="35"/>
  <c r="J186" i="35"/>
  <c r="H60" i="35"/>
  <c r="H184" i="35"/>
  <c r="I147" i="35"/>
  <c r="D30" i="35"/>
  <c r="F170" i="35"/>
  <c r="G174" i="35"/>
  <c r="I47" i="35"/>
  <c r="I73" i="35"/>
  <c r="D195" i="35"/>
  <c r="H159" i="35"/>
  <c r="G68" i="35"/>
  <c r="D15" i="35"/>
  <c r="C15" i="35" s="1"/>
  <c r="D205" i="35"/>
  <c r="E60" i="35"/>
  <c r="D32" i="35"/>
  <c r="D147" i="35"/>
  <c r="I198" i="35"/>
  <c r="G172" i="35"/>
  <c r="J157" i="35"/>
  <c r="I176" i="35"/>
  <c r="H156" i="35"/>
  <c r="I71" i="35"/>
  <c r="F177" i="35"/>
  <c r="D94" i="35"/>
  <c r="I196" i="35"/>
  <c r="F154" i="35"/>
  <c r="I199" i="35"/>
  <c r="F95" i="35"/>
  <c r="H49" i="35"/>
  <c r="G53" i="35"/>
  <c r="G129" i="35"/>
  <c r="J64" i="35"/>
  <c r="J120" i="35"/>
  <c r="F155" i="35"/>
  <c r="F153" i="35"/>
  <c r="J94" i="35"/>
  <c r="I179" i="35"/>
  <c r="I187" i="35"/>
  <c r="J190" i="35"/>
  <c r="G189" i="35"/>
  <c r="F210" i="35"/>
  <c r="G62" i="35"/>
  <c r="J22" i="35"/>
  <c r="D49" i="35"/>
  <c r="J41" i="35"/>
  <c r="E23" i="35"/>
  <c r="H152" i="35"/>
  <c r="F163" i="35"/>
  <c r="E96" i="35"/>
  <c r="H119" i="35"/>
  <c r="G83" i="35"/>
  <c r="I32" i="35"/>
  <c r="D77" i="35"/>
  <c r="G155" i="35"/>
  <c r="G93" i="35"/>
  <c r="E87" i="35"/>
  <c r="E128" i="35"/>
  <c r="I169" i="35"/>
  <c r="I16" i="35"/>
  <c r="J156" i="35"/>
  <c r="D36" i="35"/>
  <c r="E106" i="35"/>
  <c r="E66" i="35"/>
  <c r="D100" i="35"/>
  <c r="J200" i="35"/>
  <c r="F186" i="35"/>
  <c r="G31" i="35"/>
  <c r="J50" i="35"/>
  <c r="F20" i="35"/>
  <c r="I100" i="35"/>
  <c r="F128" i="35"/>
  <c r="G64" i="35"/>
  <c r="D144" i="35"/>
  <c r="J196" i="35"/>
  <c r="D179" i="35"/>
  <c r="E209" i="35"/>
  <c r="G130" i="35"/>
  <c r="J90" i="35"/>
  <c r="E76" i="35"/>
  <c r="D80" i="35"/>
  <c r="I142" i="35"/>
  <c r="H23" i="35"/>
  <c r="J206" i="35"/>
  <c r="E177" i="35"/>
  <c r="F181" i="35"/>
  <c r="G22" i="35"/>
  <c r="I92" i="35"/>
  <c r="H59" i="35"/>
  <c r="I57" i="35"/>
  <c r="I15" i="35"/>
  <c r="I130" i="35"/>
  <c r="D178" i="35"/>
  <c r="D182" i="35"/>
  <c r="D47" i="35"/>
  <c r="D27" i="35"/>
  <c r="D65" i="35"/>
  <c r="H31" i="35"/>
  <c r="E104" i="35"/>
  <c r="I151" i="35"/>
  <c r="E39" i="35"/>
  <c r="D186" i="35"/>
  <c r="H164" i="35"/>
  <c r="D119" i="35"/>
  <c r="E33" i="35"/>
  <c r="H125" i="35"/>
  <c r="J100" i="35"/>
  <c r="J34" i="35"/>
  <c r="D55" i="35"/>
  <c r="E62" i="35"/>
  <c r="J150" i="35"/>
  <c r="F189" i="35"/>
  <c r="F63" i="35"/>
  <c r="I61" i="35"/>
  <c r="E40" i="35"/>
  <c r="G117" i="35"/>
  <c r="I24" i="35"/>
  <c r="J43" i="35"/>
  <c r="E105" i="35"/>
  <c r="D190" i="35"/>
  <c r="I137" i="35"/>
  <c r="G107" i="35"/>
  <c r="J210" i="35"/>
  <c r="F38" i="35"/>
  <c r="H62" i="35"/>
  <c r="H93" i="35"/>
  <c r="E116" i="35"/>
  <c r="H109" i="35"/>
  <c r="I42" i="35"/>
  <c r="G184" i="35"/>
  <c r="E117" i="35"/>
  <c r="G81" i="35"/>
  <c r="J48" i="35"/>
  <c r="D33" i="35"/>
  <c r="J32" i="35"/>
  <c r="J28" i="35"/>
  <c r="E41" i="35"/>
  <c r="J205" i="35"/>
  <c r="D60" i="35"/>
  <c r="F201" i="35"/>
  <c r="J158" i="35"/>
  <c r="H116" i="35"/>
  <c r="I98" i="35"/>
  <c r="F92" i="35"/>
  <c r="E55" i="35"/>
  <c r="G26" i="35"/>
  <c r="J89" i="35"/>
  <c r="E157" i="35"/>
  <c r="E126" i="35"/>
  <c r="H203" i="35"/>
  <c r="D183" i="35"/>
  <c r="J148" i="35"/>
  <c r="D188" i="35"/>
  <c r="G163" i="35"/>
  <c r="G19" i="35"/>
  <c r="F112" i="35"/>
  <c r="J146" i="35"/>
  <c r="J141" i="35"/>
  <c r="I182" i="35"/>
  <c r="I186" i="35"/>
  <c r="J19" i="35"/>
  <c r="J20" i="35"/>
  <c r="H34" i="35"/>
  <c r="J114" i="35"/>
  <c r="E118" i="35"/>
  <c r="J188" i="35"/>
  <c r="J147" i="35"/>
  <c r="I129" i="35"/>
  <c r="I103" i="35"/>
  <c r="I46" i="35"/>
  <c r="H169" i="35"/>
  <c r="F86" i="35"/>
  <c r="I38" i="35"/>
  <c r="D116" i="35"/>
  <c r="E138" i="35"/>
  <c r="G158" i="35"/>
  <c r="F165" i="35"/>
  <c r="G153" i="35"/>
  <c r="I194" i="35"/>
  <c r="I27" i="35"/>
  <c r="D89" i="35"/>
  <c r="I76" i="35"/>
  <c r="F136" i="35"/>
  <c r="D46" i="35"/>
  <c r="G134" i="35"/>
  <c r="D176" i="35"/>
  <c r="F142" i="35"/>
  <c r="F141" i="35"/>
  <c r="H208" i="35"/>
  <c r="I66" i="35"/>
  <c r="I29" i="35"/>
  <c r="J26" i="35"/>
  <c r="F152" i="35"/>
  <c r="E124" i="35"/>
  <c r="J95" i="35"/>
  <c r="J182" i="35"/>
  <c r="J135" i="35"/>
  <c r="J128" i="35"/>
  <c r="F72" i="35"/>
  <c r="E166" i="35"/>
  <c r="F60" i="35"/>
  <c r="G104" i="35"/>
  <c r="G165" i="35"/>
  <c r="J194" i="35"/>
  <c r="I80" i="35"/>
  <c r="H148" i="35"/>
  <c r="F21" i="35"/>
  <c r="H175" i="35"/>
  <c r="D102" i="35"/>
  <c r="J131" i="35"/>
  <c r="E85" i="35"/>
  <c r="H75" i="35"/>
  <c r="D114" i="35"/>
  <c r="I104" i="35"/>
  <c r="D136" i="35"/>
  <c r="D204" i="35"/>
  <c r="D71" i="35"/>
  <c r="H73" i="35"/>
  <c r="J30" i="35"/>
  <c r="J47" i="35"/>
  <c r="F188" i="35"/>
  <c r="I107" i="35"/>
  <c r="J161" i="35"/>
  <c r="G91" i="35"/>
  <c r="D137" i="35"/>
  <c r="G192" i="35"/>
  <c r="H163" i="35"/>
  <c r="G30" i="35"/>
  <c r="I74" i="35"/>
  <c r="J18" i="35"/>
  <c r="E92" i="35"/>
  <c r="H177" i="35"/>
  <c r="H135" i="35"/>
  <c r="E188" i="35"/>
  <c r="H198" i="35"/>
  <c r="J76" i="35"/>
  <c r="H65" i="35"/>
  <c r="J155" i="35"/>
  <c r="H170" i="35"/>
  <c r="D104" i="35"/>
  <c r="G195" i="35"/>
  <c r="E181" i="35"/>
  <c r="I190" i="35"/>
  <c r="H52" i="35"/>
  <c r="J92" i="35"/>
  <c r="G27" i="35"/>
  <c r="J51" i="35"/>
  <c r="G78" i="35"/>
  <c r="J143" i="35"/>
  <c r="D211" i="35"/>
  <c r="E145" i="35"/>
  <c r="H67" i="35"/>
  <c r="G39" i="35"/>
  <c r="D158" i="35"/>
  <c r="F94" i="35"/>
  <c r="I106" i="35"/>
  <c r="G87" i="35"/>
  <c r="J99" i="35"/>
  <c r="H95" i="35"/>
  <c r="E49" i="35"/>
  <c r="D43" i="35"/>
  <c r="E158" i="35"/>
  <c r="I110" i="35"/>
  <c r="F79" i="35"/>
  <c r="I192" i="35"/>
  <c r="I155" i="35"/>
  <c r="I85" i="35"/>
  <c r="G132" i="35"/>
  <c r="D155" i="35"/>
  <c r="D159" i="35"/>
  <c r="G63" i="35"/>
  <c r="J68" i="35"/>
  <c r="G48" i="35"/>
  <c r="E32" i="35"/>
  <c r="H45" i="35"/>
  <c r="J74" i="35"/>
  <c r="J60" i="35"/>
  <c r="D163" i="35"/>
  <c r="F93" i="35"/>
  <c r="H196" i="35"/>
  <c r="H20" i="35"/>
  <c r="D203" i="35"/>
  <c r="F169" i="35"/>
  <c r="G54" i="35"/>
  <c r="D23" i="35"/>
  <c r="I180" i="35"/>
  <c r="F195" i="35"/>
  <c r="J110" i="35"/>
  <c r="J35" i="35"/>
  <c r="H78" i="35"/>
  <c r="F34" i="35"/>
  <c r="I81" i="35"/>
  <c r="H200" i="35"/>
  <c r="I19" i="35"/>
  <c r="I28" i="35"/>
  <c r="E162" i="35"/>
  <c r="D74" i="35"/>
  <c r="J113" i="35"/>
  <c r="D196" i="35"/>
  <c r="D83" i="35"/>
  <c r="F83" i="35"/>
  <c r="D29" i="35"/>
  <c r="H57" i="35"/>
  <c r="I31" i="35"/>
  <c r="I34" i="35"/>
  <c r="I197" i="35"/>
  <c r="J201" i="35"/>
  <c r="G75" i="35"/>
  <c r="I44" i="35"/>
  <c r="G40" i="35"/>
  <c r="H104" i="35"/>
  <c r="F111" i="35"/>
  <c r="D126" i="35"/>
  <c r="J167" i="35"/>
  <c r="F174" i="35"/>
  <c r="D148" i="35"/>
  <c r="F190" i="35"/>
  <c r="F41" i="35"/>
  <c r="E134" i="35"/>
  <c r="E69" i="35"/>
  <c r="F35" i="35"/>
  <c r="D52" i="35"/>
  <c r="D193" i="35"/>
  <c r="E189" i="35"/>
  <c r="D96" i="35"/>
  <c r="I159" i="35"/>
  <c r="F131" i="35"/>
  <c r="E142" i="35"/>
  <c r="F113" i="35"/>
  <c r="F81" i="35"/>
  <c r="F73" i="35"/>
  <c r="I52" i="35"/>
  <c r="J59" i="35"/>
  <c r="E36" i="35"/>
  <c r="F103" i="35"/>
  <c r="G191" i="35"/>
  <c r="H127" i="35"/>
  <c r="F143" i="35"/>
  <c r="E185" i="35"/>
  <c r="F182" i="35"/>
  <c r="I43" i="35"/>
  <c r="E101" i="35"/>
  <c r="D73" i="35"/>
  <c r="D99" i="35"/>
  <c r="F76" i="35"/>
  <c r="H128" i="35"/>
  <c r="I93" i="35"/>
  <c r="H145" i="35"/>
  <c r="H39" i="35"/>
  <c r="J109" i="35"/>
  <c r="J119" i="35"/>
  <c r="H37" i="35"/>
  <c r="D16" i="35"/>
  <c r="G85" i="35"/>
  <c r="J181" i="35"/>
  <c r="F99" i="35"/>
  <c r="I153" i="35"/>
  <c r="E190" i="35"/>
  <c r="D200" i="35"/>
  <c r="J171" i="35"/>
  <c r="J85" i="35"/>
  <c r="G17" i="35"/>
  <c r="E102" i="35"/>
  <c r="G24" i="35"/>
  <c r="G103" i="35"/>
  <c r="G196" i="35"/>
  <c r="D156" i="35"/>
  <c r="G135" i="35"/>
  <c r="F184" i="35"/>
  <c r="I97" i="35"/>
  <c r="G106" i="35"/>
  <c r="G70" i="35"/>
  <c r="D206" i="35"/>
  <c r="G149" i="35"/>
  <c r="F202" i="35"/>
  <c r="G206" i="35"/>
  <c r="E71" i="35"/>
  <c r="G15" i="35"/>
  <c r="G86" i="35"/>
  <c r="H77" i="35"/>
  <c r="D50" i="35"/>
  <c r="H55" i="35"/>
  <c r="F105" i="35"/>
  <c r="D210" i="35"/>
  <c r="G141" i="35"/>
  <c r="G197" i="35"/>
  <c r="I118" i="35"/>
  <c r="G201" i="35"/>
  <c r="I65" i="35"/>
  <c r="J78" i="35"/>
  <c r="D82" i="35"/>
  <c r="F209" i="35"/>
  <c r="G180" i="35"/>
  <c r="F110" i="35"/>
  <c r="E205" i="35"/>
  <c r="D45" i="35"/>
  <c r="G121" i="35"/>
  <c r="D97" i="35"/>
  <c r="D44" i="35"/>
  <c r="D128" i="35"/>
  <c r="H25" i="35"/>
  <c r="J203" i="35"/>
  <c r="H83" i="35"/>
  <c r="J115" i="35"/>
  <c r="F98" i="35"/>
  <c r="E197" i="35"/>
  <c r="I126" i="35"/>
  <c r="G124" i="35"/>
  <c r="E207" i="35"/>
  <c r="F70" i="35"/>
  <c r="I113" i="35"/>
  <c r="H113" i="35"/>
  <c r="E130" i="35"/>
  <c r="H211" i="35"/>
  <c r="E17" i="35"/>
  <c r="I79" i="35"/>
  <c r="I102" i="35"/>
  <c r="I201" i="35"/>
  <c r="G194" i="35"/>
  <c r="G198" i="35"/>
  <c r="D149" i="35"/>
  <c r="I207" i="35"/>
  <c r="F85" i="35"/>
  <c r="H40" i="35"/>
  <c r="E83" i="35"/>
  <c r="I30" i="35"/>
  <c r="G35" i="35"/>
  <c r="G202" i="35"/>
  <c r="F191" i="35"/>
  <c r="E169" i="35"/>
  <c r="F107" i="35"/>
  <c r="J42" i="35"/>
  <c r="F138" i="35"/>
  <c r="G58" i="35"/>
  <c r="G50" i="35"/>
  <c r="I63" i="35"/>
  <c r="G92" i="35"/>
  <c r="F134" i="35"/>
  <c r="G211" i="35"/>
  <c r="F121" i="35"/>
  <c r="E143" i="35"/>
  <c r="G88" i="35"/>
  <c r="H201" i="35"/>
  <c r="D105" i="35"/>
  <c r="F15" i="35"/>
  <c r="F66" i="35"/>
  <c r="I172" i="35"/>
  <c r="H192" i="35"/>
  <c r="F140" i="35"/>
  <c r="I109" i="35"/>
  <c r="H194" i="35"/>
  <c r="F129" i="35"/>
  <c r="F74" i="35"/>
  <c r="J106" i="35"/>
  <c r="I86" i="35"/>
  <c r="F115" i="35"/>
  <c r="J83" i="35"/>
  <c r="J69" i="35"/>
  <c r="I108" i="35"/>
  <c r="F26" i="35"/>
  <c r="J126" i="35"/>
  <c r="G29" i="35"/>
  <c r="E24" i="35"/>
  <c r="G101" i="35"/>
  <c r="H36" i="35"/>
  <c r="G181" i="35"/>
  <c r="G111" i="35"/>
  <c r="H131" i="35"/>
  <c r="E201" i="35"/>
  <c r="I168" i="35"/>
  <c r="H63" i="35"/>
  <c r="D24" i="35"/>
  <c r="F37" i="35"/>
  <c r="H157" i="35"/>
  <c r="H190" i="35"/>
  <c r="J104" i="35"/>
  <c r="F173" i="35"/>
  <c r="G80" i="35"/>
  <c r="G59" i="35"/>
  <c r="D42" i="35"/>
  <c r="J79" i="35"/>
  <c r="F78" i="35"/>
  <c r="I99" i="35"/>
  <c r="F52" i="35"/>
  <c r="F167" i="35"/>
  <c r="H122" i="35"/>
  <c r="J195" i="35"/>
  <c r="G138" i="35"/>
  <c r="D154" i="35"/>
  <c r="G200" i="35"/>
  <c r="D162" i="35"/>
  <c r="I114" i="35"/>
  <c r="E53" i="35"/>
  <c r="G65" i="35"/>
  <c r="E147" i="35"/>
  <c r="J159" i="35"/>
  <c r="H182" i="35"/>
  <c r="G152" i="35"/>
  <c r="G156" i="35"/>
  <c r="D208" i="35"/>
  <c r="E184" i="35"/>
  <c r="F179" i="35"/>
  <c r="D112" i="35"/>
  <c r="F166" i="35"/>
  <c r="G28" i="35"/>
  <c r="F89" i="35"/>
  <c r="D20" i="35"/>
  <c r="I127" i="35"/>
  <c r="E57" i="35"/>
  <c r="G89" i="35"/>
  <c r="J160" i="35"/>
  <c r="E141" i="35"/>
  <c r="G144" i="35"/>
  <c r="I25" i="35"/>
  <c r="J29" i="35"/>
  <c r="D197" i="35"/>
  <c r="F36" i="35"/>
  <c r="F27" i="35"/>
  <c r="H61" i="35"/>
  <c r="J172" i="35"/>
  <c r="H96" i="35"/>
  <c r="H205" i="35"/>
  <c r="D189" i="35"/>
  <c r="E125" i="35"/>
  <c r="F203" i="35"/>
  <c r="I170" i="35"/>
  <c r="H53" i="35"/>
  <c r="G90" i="35"/>
  <c r="J38" i="35"/>
  <c r="E61" i="35"/>
  <c r="F137" i="35"/>
  <c r="I150" i="35"/>
  <c r="D151" i="35"/>
  <c r="D170" i="35"/>
  <c r="J87" i="35"/>
  <c r="F33" i="35"/>
  <c r="D39" i="35"/>
  <c r="F28" i="35"/>
  <c r="G109" i="35"/>
  <c r="J77" i="35"/>
  <c r="G143" i="35"/>
  <c r="J162" i="35"/>
  <c r="I83" i="35"/>
  <c r="E84" i="35"/>
  <c r="I75" i="35"/>
  <c r="J66" i="35"/>
  <c r="D199" i="35"/>
  <c r="J81" i="35"/>
  <c r="E152" i="35"/>
  <c r="I120" i="35"/>
  <c r="F185" i="35"/>
  <c r="J142" i="35"/>
  <c r="E75" i="35"/>
  <c r="E88" i="35"/>
  <c r="H24" i="35"/>
  <c r="J82" i="35"/>
  <c r="F117" i="35"/>
  <c r="E90" i="35"/>
  <c r="E108" i="35"/>
  <c r="E144" i="35"/>
  <c r="G170" i="35"/>
  <c r="F18" i="35"/>
  <c r="H48" i="35"/>
  <c r="H43" i="35"/>
  <c r="F68" i="35"/>
  <c r="D63" i="35"/>
  <c r="F199" i="35"/>
  <c r="E103" i="35"/>
  <c r="I195" i="35"/>
  <c r="E175" i="35"/>
  <c r="E192" i="35"/>
  <c r="F196" i="35"/>
  <c r="G157" i="35"/>
  <c r="G82" i="35"/>
  <c r="G123" i="35"/>
  <c r="F23" i="35"/>
  <c r="G67" i="35"/>
  <c r="F40" i="35"/>
  <c r="F200" i="35"/>
  <c r="I105" i="35"/>
  <c r="E167" i="35"/>
  <c r="D181" i="35"/>
  <c r="F156" i="35"/>
  <c r="I152" i="35"/>
  <c r="H105" i="35"/>
  <c r="F116" i="35"/>
  <c r="E17" i="17"/>
  <c r="B51" i="17"/>
  <c r="B38" i="17"/>
  <c r="B30" i="17"/>
  <c r="E18" i="17" l="1"/>
  <c r="W8" i="16"/>
  <c r="E19" i="17" l="1"/>
  <c r="E20" i="17" l="1"/>
  <c r="E21" i="17" l="1"/>
  <c r="E22" i="17" l="1"/>
  <c r="F19" i="25" l="1"/>
  <c r="E45" i="26"/>
  <c r="L5" i="16"/>
  <c r="P19" i="25"/>
  <c r="Z23" i="25"/>
  <c r="D23" i="25"/>
  <c r="Z10" i="25"/>
  <c r="D11" i="25"/>
  <c r="J8" i="25"/>
  <c r="Z8" i="25"/>
  <c r="N22" i="25"/>
  <c r="J11" i="25"/>
  <c r="X24" i="25"/>
  <c r="L13" i="25"/>
  <c r="X22" i="25"/>
  <c r="F21" i="25"/>
  <c r="F10" i="25"/>
  <c r="T8" i="25"/>
  <c r="N12" i="25"/>
  <c r="R23" i="25"/>
  <c r="V23" i="25"/>
  <c r="N10" i="25"/>
  <c r="L24" i="25"/>
  <c r="L11" i="25"/>
  <c r="X13" i="25"/>
  <c r="P22" i="25"/>
  <c r="P11" i="25"/>
  <c r="H11" i="25"/>
  <c r="Z11" i="25"/>
  <c r="P23" i="25"/>
  <c r="H13" i="25"/>
  <c r="L12" i="25"/>
  <c r="J22" i="25"/>
  <c r="P24" i="25"/>
  <c r="V22" i="25"/>
  <c r="V10" i="25"/>
  <c r="R13" i="25"/>
  <c r="V24" i="25"/>
  <c r="R22" i="25"/>
  <c r="T24" i="25"/>
  <c r="N19" i="25"/>
  <c r="N24" i="25"/>
  <c r="F11" i="25"/>
  <c r="N21" i="25"/>
  <c r="R19" i="25"/>
  <c r="F12" i="25"/>
  <c r="V11" i="25"/>
  <c r="P13" i="25"/>
  <c r="J10" i="25"/>
  <c r="T13" i="25"/>
  <c r="H23" i="25"/>
  <c r="P8" i="25"/>
  <c r="Z19" i="25"/>
  <c r="R12" i="25"/>
  <c r="N11" i="25"/>
  <c r="H19" i="25"/>
  <c r="X11" i="25"/>
  <c r="P10" i="25"/>
  <c r="X10" i="25"/>
  <c r="D24" i="25"/>
  <c r="X12" i="25"/>
  <c r="H8" i="25"/>
  <c r="D10" i="25"/>
  <c r="H24" i="25"/>
  <c r="V19" i="25"/>
  <c r="F8" i="25"/>
  <c r="R21" i="25"/>
  <c r="X23" i="25"/>
  <c r="D8" i="25"/>
  <c r="H21" i="25"/>
  <c r="V8" i="25"/>
  <c r="Z13" i="25"/>
  <c r="L8" i="25"/>
  <c r="F23" i="25"/>
  <c r="L22" i="25"/>
  <c r="N8" i="25"/>
  <c r="L10" i="25"/>
  <c r="F22" i="25"/>
  <c r="D22" i="25"/>
  <c r="L21" i="25"/>
  <c r="R24" i="25"/>
  <c r="Z22" i="25"/>
  <c r="D19" i="25"/>
  <c r="N23" i="25"/>
  <c r="P12" i="25"/>
  <c r="H12" i="25"/>
  <c r="X19" i="25"/>
  <c r="T22" i="25"/>
  <c r="X21" i="25"/>
  <c r="Z12" i="25"/>
  <c r="D13" i="25"/>
  <c r="V13" i="25"/>
  <c r="T23" i="25"/>
  <c r="Z24" i="25"/>
  <c r="R8" i="25"/>
  <c r="T10" i="25"/>
  <c r="V12" i="25"/>
  <c r="D12" i="25"/>
  <c r="H22" i="25"/>
  <c r="T19" i="25"/>
  <c r="V21" i="25"/>
  <c r="L19" i="25"/>
  <c r="N13" i="25"/>
  <c r="J12" i="25"/>
  <c r="L23" i="25"/>
  <c r="R10" i="25"/>
  <c r="F24" i="25"/>
  <c r="J23" i="25"/>
  <c r="T21" i="25"/>
  <c r="D21" i="25"/>
  <c r="J21" i="25"/>
  <c r="P21" i="25"/>
  <c r="P25" i="25" s="1"/>
  <c r="R11" i="25"/>
  <c r="F13" i="25"/>
  <c r="X8" i="25"/>
  <c r="J13" i="25"/>
  <c r="D25" i="25" l="1"/>
  <c r="J19" i="25"/>
  <c r="Z21" i="25"/>
  <c r="Z25" i="25" s="1"/>
  <c r="L25" i="25"/>
  <c r="R25" i="25"/>
  <c r="X14" i="25"/>
  <c r="R14" i="25"/>
  <c r="N25" i="25"/>
  <c r="T25" i="25"/>
  <c r="V14" i="25"/>
  <c r="N14" i="25"/>
  <c r="Z14" i="25"/>
  <c r="K5" i="16"/>
  <c r="J5" i="164" s="1"/>
  <c r="E203" i="26"/>
  <c r="J164" i="26"/>
  <c r="I108" i="26"/>
  <c r="J118" i="26"/>
  <c r="I121" i="26"/>
  <c r="D12" i="26"/>
  <c r="C12" i="26" s="1"/>
  <c r="I206" i="26"/>
  <c r="E98" i="26"/>
  <c r="G203" i="26"/>
  <c r="J101" i="26"/>
  <c r="I99" i="26"/>
  <c r="H58" i="26"/>
  <c r="I55" i="26"/>
  <c r="E66" i="26"/>
  <c r="D13" i="26"/>
  <c r="I169" i="26"/>
  <c r="D168" i="26"/>
  <c r="E58" i="26"/>
  <c r="H163" i="26"/>
  <c r="E132" i="26"/>
  <c r="J180" i="26"/>
  <c r="G103" i="26"/>
  <c r="J121" i="26"/>
  <c r="F146" i="26"/>
  <c r="J20" i="26"/>
  <c r="F194" i="26"/>
  <c r="G207" i="26"/>
  <c r="G165" i="26"/>
  <c r="J190" i="26"/>
  <c r="J106" i="26"/>
  <c r="I187" i="26"/>
  <c r="D14" i="25"/>
  <c r="V25" i="25"/>
  <c r="F14" i="25"/>
  <c r="D127" i="26"/>
  <c r="I153" i="26"/>
  <c r="I103" i="26"/>
  <c r="D163" i="26"/>
  <c r="J16" i="26"/>
  <c r="H56" i="26"/>
  <c r="J61" i="26"/>
  <c r="H75" i="26"/>
  <c r="H89" i="26"/>
  <c r="G147" i="26"/>
  <c r="G16" i="26"/>
  <c r="H38" i="26"/>
  <c r="D60" i="26"/>
  <c r="F178" i="26"/>
  <c r="E169" i="26"/>
  <c r="F98" i="26"/>
  <c r="J201" i="26"/>
  <c r="H168" i="26"/>
  <c r="H167" i="26"/>
  <c r="J27" i="26"/>
  <c r="D164" i="26"/>
  <c r="J78" i="26"/>
  <c r="D131" i="26"/>
  <c r="F42" i="26"/>
  <c r="I205" i="26"/>
  <c r="I115" i="26"/>
  <c r="G180" i="26"/>
  <c r="D22" i="26"/>
  <c r="J161" i="26"/>
  <c r="I66" i="26"/>
  <c r="I173" i="26"/>
  <c r="F111" i="26"/>
  <c r="J45" i="26"/>
  <c r="H24" i="26"/>
  <c r="I64" i="26"/>
  <c r="J203" i="26"/>
  <c r="J188" i="26"/>
  <c r="D25" i="26"/>
  <c r="F143" i="26"/>
  <c r="H192" i="26"/>
  <c r="D46" i="26"/>
  <c r="J150" i="26"/>
  <c r="I183" i="26"/>
  <c r="J127" i="26"/>
  <c r="H140" i="26"/>
  <c r="F153" i="26"/>
  <c r="F158" i="26"/>
  <c r="E126" i="26"/>
  <c r="H108" i="26"/>
  <c r="I61" i="26"/>
  <c r="I125" i="26"/>
  <c r="J124" i="26"/>
  <c r="E51" i="26"/>
  <c r="G44" i="26"/>
  <c r="H109" i="26"/>
  <c r="J170" i="26"/>
  <c r="F13" i="26"/>
  <c r="F113" i="26"/>
  <c r="F130" i="26"/>
  <c r="H72" i="26"/>
  <c r="G101" i="26"/>
  <c r="I136" i="26"/>
  <c r="G87" i="26"/>
  <c r="D53" i="26"/>
  <c r="F127" i="26"/>
  <c r="E52" i="26"/>
  <c r="F19" i="26"/>
  <c r="H198" i="26"/>
  <c r="D85" i="26"/>
  <c r="J174" i="26"/>
  <c r="E173" i="26"/>
  <c r="H92" i="26"/>
  <c r="E47" i="26"/>
  <c r="H127" i="26"/>
  <c r="J197" i="26"/>
  <c r="I133" i="26"/>
  <c r="I87" i="26"/>
  <c r="I128" i="26"/>
  <c r="G30" i="26"/>
  <c r="G78" i="26"/>
  <c r="E35" i="26"/>
  <c r="J132" i="26"/>
  <c r="J142" i="26"/>
  <c r="J29" i="26"/>
  <c r="E186" i="26"/>
  <c r="G129" i="26"/>
  <c r="D166" i="26"/>
  <c r="I97" i="26"/>
  <c r="D73" i="26"/>
  <c r="F39" i="26"/>
  <c r="D119" i="26"/>
  <c r="G188" i="26"/>
  <c r="E205" i="26"/>
  <c r="E19" i="26"/>
  <c r="F150" i="26"/>
  <c r="E192" i="26"/>
  <c r="E138" i="26"/>
  <c r="G198" i="26"/>
  <c r="F97" i="26"/>
  <c r="J183" i="26"/>
  <c r="E181" i="26"/>
  <c r="H170" i="26"/>
  <c r="D49" i="26"/>
  <c r="F175" i="26"/>
  <c r="E122" i="26"/>
  <c r="J17" i="26"/>
  <c r="J40" i="26"/>
  <c r="H154" i="26"/>
  <c r="G41" i="26"/>
  <c r="G32" i="26"/>
  <c r="E55" i="26"/>
  <c r="E16" i="26"/>
  <c r="E149" i="26"/>
  <c r="G153" i="26"/>
  <c r="F115" i="26"/>
  <c r="J189" i="26"/>
  <c r="I77" i="26"/>
  <c r="H45" i="26"/>
  <c r="H177" i="26"/>
  <c r="G48" i="26"/>
  <c r="I44" i="26"/>
  <c r="D20" i="26"/>
  <c r="I177" i="26"/>
  <c r="J145" i="26"/>
  <c r="G115" i="26"/>
  <c r="E191" i="26"/>
  <c r="F169" i="26"/>
  <c r="J141" i="26"/>
  <c r="E91" i="26"/>
  <c r="H164" i="26"/>
  <c r="G200" i="26"/>
  <c r="J167" i="26"/>
  <c r="J184" i="26"/>
  <c r="F78" i="26"/>
  <c r="I170" i="26"/>
  <c r="G123" i="26"/>
  <c r="I69" i="26"/>
  <c r="G173" i="26"/>
  <c r="D105" i="26"/>
  <c r="F67" i="26"/>
  <c r="I181" i="26"/>
  <c r="G21" i="26"/>
  <c r="D80" i="26"/>
  <c r="F172" i="26"/>
  <c r="G51" i="26"/>
  <c r="D11" i="26"/>
  <c r="C11" i="26" s="1"/>
  <c r="G175" i="26"/>
  <c r="F109" i="26"/>
  <c r="D109" i="26"/>
  <c r="F179" i="26"/>
  <c r="E43" i="26"/>
  <c r="D19" i="26"/>
  <c r="D114" i="26"/>
  <c r="D101" i="26"/>
  <c r="I149" i="26"/>
  <c r="E161" i="26"/>
  <c r="E171" i="26"/>
  <c r="E128" i="26"/>
  <c r="J49" i="26"/>
  <c r="I28" i="26"/>
  <c r="J58" i="26"/>
  <c r="E208" i="26"/>
  <c r="I102" i="26"/>
  <c r="F156" i="26"/>
  <c r="J130" i="26"/>
  <c r="H69" i="26"/>
  <c r="H178" i="26"/>
  <c r="I83" i="26"/>
  <c r="E117" i="26"/>
  <c r="E136" i="26"/>
  <c r="F207" i="26"/>
  <c r="G108" i="26"/>
  <c r="I129" i="26"/>
  <c r="D47" i="26"/>
  <c r="F105" i="26"/>
  <c r="I155" i="26"/>
  <c r="H123" i="26"/>
  <c r="H169" i="26"/>
  <c r="F20" i="26"/>
  <c r="G136" i="26"/>
  <c r="F104" i="26"/>
  <c r="J112" i="26"/>
  <c r="F163" i="26"/>
  <c r="D165" i="26"/>
  <c r="G50" i="26"/>
  <c r="I21" i="26"/>
  <c r="J186" i="26"/>
  <c r="H115" i="26"/>
  <c r="G112" i="26"/>
  <c r="H73" i="26"/>
  <c r="I56" i="26"/>
  <c r="G81" i="26"/>
  <c r="D205" i="26"/>
  <c r="D41" i="26"/>
  <c r="G35" i="26"/>
  <c r="H37" i="26"/>
  <c r="E63" i="26"/>
  <c r="E141" i="26"/>
  <c r="I78" i="26"/>
  <c r="G172" i="26"/>
  <c r="J139" i="26"/>
  <c r="I123" i="26"/>
  <c r="H161" i="26"/>
  <c r="F145" i="26"/>
  <c r="J66" i="26"/>
  <c r="I122" i="26"/>
  <c r="D182" i="26"/>
  <c r="E120" i="26"/>
  <c r="E93" i="26"/>
  <c r="F128" i="26"/>
  <c r="H158" i="26"/>
  <c r="D139" i="26"/>
  <c r="F70" i="26"/>
  <c r="H103" i="26"/>
  <c r="J46" i="26"/>
  <c r="E110" i="26"/>
  <c r="J138" i="26"/>
  <c r="D184" i="26"/>
  <c r="I178" i="26"/>
  <c r="I48" i="26"/>
  <c r="D176" i="26"/>
  <c r="J59" i="26"/>
  <c r="H87" i="26"/>
  <c r="F51" i="26"/>
  <c r="D135" i="26"/>
  <c r="G107" i="26"/>
  <c r="F35" i="26"/>
  <c r="H100" i="26"/>
  <c r="J129" i="26"/>
  <c r="D76" i="26"/>
  <c r="F15" i="26"/>
  <c r="G67" i="26"/>
  <c r="H74" i="26"/>
  <c r="H83" i="26"/>
  <c r="E88" i="26"/>
  <c r="H156" i="26"/>
  <c r="E162" i="26"/>
  <c r="D195" i="26"/>
  <c r="J204" i="26"/>
  <c r="D126" i="26"/>
  <c r="G141" i="26"/>
  <c r="G89" i="26"/>
  <c r="H199" i="26"/>
  <c r="G205" i="26"/>
  <c r="F174" i="26"/>
  <c r="G156" i="26"/>
  <c r="H189" i="26"/>
  <c r="D175" i="26"/>
  <c r="G88" i="26"/>
  <c r="D189" i="26"/>
  <c r="I186" i="26"/>
  <c r="I110" i="26"/>
  <c r="F12" i="26"/>
  <c r="I144" i="26"/>
  <c r="E82" i="26"/>
  <c r="H91" i="26"/>
  <c r="D84" i="26"/>
  <c r="E113" i="26"/>
  <c r="H182" i="26"/>
  <c r="G176" i="26"/>
  <c r="J158" i="26"/>
  <c r="I79" i="26"/>
  <c r="F157" i="26"/>
  <c r="I140" i="26"/>
  <c r="H181" i="26"/>
  <c r="J28" i="26"/>
  <c r="D199" i="26"/>
  <c r="I46" i="26"/>
  <c r="H36" i="26"/>
  <c r="F139" i="26"/>
  <c r="J140" i="26"/>
  <c r="I112" i="26"/>
  <c r="E106" i="26"/>
  <c r="I53" i="26"/>
  <c r="H39" i="26"/>
  <c r="J65" i="26"/>
  <c r="G66" i="26"/>
  <c r="G15" i="26"/>
  <c r="J22" i="26"/>
  <c r="H71" i="26"/>
  <c r="E130" i="26"/>
  <c r="H183" i="26"/>
  <c r="I174" i="26"/>
  <c r="I172" i="26"/>
  <c r="H48" i="26"/>
  <c r="G184" i="26"/>
  <c r="G65" i="26"/>
  <c r="D177" i="26"/>
  <c r="E178" i="26"/>
  <c r="H49" i="26"/>
  <c r="I119" i="26"/>
  <c r="G197" i="26"/>
  <c r="I157" i="26"/>
  <c r="F26" i="26"/>
  <c r="I104" i="26"/>
  <c r="J15" i="26"/>
  <c r="D28" i="26"/>
  <c r="I176" i="26"/>
  <c r="H12" i="26"/>
  <c r="F126" i="26"/>
  <c r="H95" i="26"/>
  <c r="I124" i="26"/>
  <c r="G126" i="26"/>
  <c r="F54" i="26"/>
  <c r="J11" i="26"/>
  <c r="H98" i="26"/>
  <c r="D107" i="26"/>
  <c r="F81" i="26"/>
  <c r="E163" i="26"/>
  <c r="E30" i="26"/>
  <c r="I49" i="26"/>
  <c r="G45" i="26"/>
  <c r="E124" i="26"/>
  <c r="H195" i="26"/>
  <c r="E87" i="26"/>
  <c r="F182" i="26"/>
  <c r="E111" i="26"/>
  <c r="H148" i="26"/>
  <c r="F124" i="26"/>
  <c r="E155" i="26"/>
  <c r="G52" i="26"/>
  <c r="I202" i="26"/>
  <c r="F76" i="26"/>
  <c r="I50" i="26"/>
  <c r="F120" i="26"/>
  <c r="F132" i="26"/>
  <c r="D144" i="26"/>
  <c r="I190" i="26"/>
  <c r="J126" i="26"/>
  <c r="G46" i="26"/>
  <c r="G77" i="26"/>
  <c r="D191" i="26"/>
  <c r="D69" i="26"/>
  <c r="G170" i="26"/>
  <c r="F197" i="26"/>
  <c r="J159" i="26"/>
  <c r="I41" i="26"/>
  <c r="J151" i="26"/>
  <c r="I131" i="26"/>
  <c r="D87" i="26"/>
  <c r="F183" i="26"/>
  <c r="F62" i="26"/>
  <c r="I207" i="26"/>
  <c r="F131" i="26"/>
  <c r="G158" i="26"/>
  <c r="D26" i="26"/>
  <c r="I114" i="26"/>
  <c r="H120" i="26"/>
  <c r="E108" i="26"/>
  <c r="F79" i="26"/>
  <c r="G127" i="26"/>
  <c r="E125" i="26"/>
  <c r="D37" i="26"/>
  <c r="D167" i="26"/>
  <c r="F123" i="26"/>
  <c r="H64" i="26"/>
  <c r="G55" i="26"/>
  <c r="F186" i="26"/>
  <c r="G148" i="26"/>
  <c r="D18" i="26"/>
  <c r="F181" i="26"/>
  <c r="F138" i="26"/>
  <c r="I101" i="26"/>
  <c r="I166" i="26"/>
  <c r="G69" i="26"/>
  <c r="F125" i="26"/>
  <c r="G192" i="26"/>
  <c r="D82" i="26"/>
  <c r="D23" i="26"/>
  <c r="J120" i="26"/>
  <c r="G109" i="26"/>
  <c r="E170" i="26"/>
  <c r="H114" i="26"/>
  <c r="E37" i="26"/>
  <c r="H184" i="26"/>
  <c r="I13" i="26"/>
  <c r="E158" i="26"/>
  <c r="G133" i="26"/>
  <c r="E167" i="26"/>
  <c r="J70" i="26"/>
  <c r="I11" i="26"/>
  <c r="J54" i="26"/>
  <c r="G83" i="26"/>
  <c r="H78" i="26"/>
  <c r="D152" i="26"/>
  <c r="D170" i="26"/>
  <c r="G142" i="26"/>
  <c r="J34" i="26"/>
  <c r="D95" i="26"/>
  <c r="H197" i="26"/>
  <c r="J198" i="26"/>
  <c r="H116" i="26"/>
  <c r="E18" i="26"/>
  <c r="H63" i="26"/>
  <c r="F49" i="26"/>
  <c r="H188" i="26"/>
  <c r="D155" i="26"/>
  <c r="F95" i="26"/>
  <c r="H204" i="26"/>
  <c r="I117" i="26"/>
  <c r="D172" i="26"/>
  <c r="I151" i="26"/>
  <c r="J125" i="26"/>
  <c r="F140" i="26"/>
  <c r="E72" i="26"/>
  <c r="H133" i="26"/>
  <c r="F152" i="26"/>
  <c r="D48" i="26"/>
  <c r="J123" i="26"/>
  <c r="D30" i="26"/>
  <c r="E142" i="26"/>
  <c r="E68" i="26"/>
  <c r="F114" i="26"/>
  <c r="E69" i="26"/>
  <c r="D145" i="26"/>
  <c r="D157" i="26"/>
  <c r="E49" i="26"/>
  <c r="E199" i="26"/>
  <c r="G19" i="26"/>
  <c r="G154" i="26"/>
  <c r="H176" i="26"/>
  <c r="J143" i="26"/>
  <c r="H19" i="26"/>
  <c r="F94" i="26"/>
  <c r="D50" i="26"/>
  <c r="I33" i="26"/>
  <c r="I134" i="26"/>
  <c r="E127" i="26"/>
  <c r="H118" i="26"/>
  <c r="E160" i="26"/>
  <c r="I95" i="26"/>
  <c r="I85" i="26"/>
  <c r="E201" i="26"/>
  <c r="J73" i="26"/>
  <c r="J95" i="26"/>
  <c r="I73" i="26"/>
  <c r="F204" i="26"/>
  <c r="I86" i="26"/>
  <c r="J181" i="26"/>
  <c r="J185" i="26"/>
  <c r="F141" i="26"/>
  <c r="G204" i="26"/>
  <c r="I25" i="26"/>
  <c r="E38" i="26"/>
  <c r="F34" i="26"/>
  <c r="D171" i="26"/>
  <c r="D62" i="26"/>
  <c r="E62" i="26"/>
  <c r="E168" i="26"/>
  <c r="J32" i="26"/>
  <c r="F122" i="26"/>
  <c r="E26" i="26"/>
  <c r="J103" i="26"/>
  <c r="H173" i="26"/>
  <c r="J84" i="26"/>
  <c r="G39" i="26"/>
  <c r="J100" i="26"/>
  <c r="F189" i="26"/>
  <c r="D183" i="26"/>
  <c r="D27" i="26"/>
  <c r="E116" i="26"/>
  <c r="G179" i="26"/>
  <c r="I113" i="26"/>
  <c r="E74" i="26"/>
  <c r="G47" i="26"/>
  <c r="G144" i="26"/>
  <c r="I188" i="26"/>
  <c r="D40" i="26"/>
  <c r="I175" i="26"/>
  <c r="H106" i="26"/>
  <c r="D137" i="26"/>
  <c r="D133" i="26"/>
  <c r="D193" i="26"/>
  <c r="F171" i="26"/>
  <c r="J98" i="26"/>
  <c r="F22" i="26"/>
  <c r="E172" i="26"/>
  <c r="F193" i="26"/>
  <c r="D34" i="26"/>
  <c r="F85" i="26"/>
  <c r="I91" i="26"/>
  <c r="E27" i="26"/>
  <c r="J202" i="26"/>
  <c r="J199" i="26"/>
  <c r="H150" i="26"/>
  <c r="I68" i="26"/>
  <c r="G37" i="26"/>
  <c r="F25" i="26"/>
  <c r="G138" i="26"/>
  <c r="E179" i="26"/>
  <c r="D17" i="26"/>
  <c r="E165" i="26"/>
  <c r="D43" i="26"/>
  <c r="E95" i="26"/>
  <c r="G12" i="26"/>
  <c r="D57" i="26"/>
  <c r="G116" i="26"/>
  <c r="F53" i="26"/>
  <c r="G106" i="26"/>
  <c r="E79" i="26"/>
  <c r="D148" i="26"/>
  <c r="J136" i="26"/>
  <c r="H208" i="26"/>
  <c r="D71" i="26"/>
  <c r="E97" i="26"/>
  <c r="F61" i="26"/>
  <c r="D56" i="26"/>
  <c r="H80" i="26"/>
  <c r="I72" i="26"/>
  <c r="F31" i="26"/>
  <c r="H29" i="26"/>
  <c r="H172" i="26"/>
  <c r="F68" i="26"/>
  <c r="J119" i="26"/>
  <c r="F57" i="26"/>
  <c r="H23" i="26"/>
  <c r="G91" i="26"/>
  <c r="D86" i="26"/>
  <c r="D198" i="26"/>
  <c r="H162" i="26"/>
  <c r="F133" i="26"/>
  <c r="G79" i="26"/>
  <c r="G93" i="26"/>
  <c r="D111" i="26"/>
  <c r="I62" i="26"/>
  <c r="D74" i="26"/>
  <c r="F135" i="26"/>
  <c r="J163" i="26"/>
  <c r="E157" i="26"/>
  <c r="G43" i="26"/>
  <c r="I75" i="26"/>
  <c r="D36" i="26"/>
  <c r="G152" i="26"/>
  <c r="F121" i="26"/>
  <c r="F101" i="26"/>
  <c r="H81" i="26"/>
  <c r="I159" i="26"/>
  <c r="I89" i="26"/>
  <c r="H84" i="26"/>
  <c r="J94" i="26"/>
  <c r="J88" i="26"/>
  <c r="H42" i="26"/>
  <c r="E85" i="26"/>
  <c r="F27" i="26"/>
  <c r="J109" i="26"/>
  <c r="H143" i="26"/>
  <c r="E123" i="26"/>
  <c r="I31" i="26"/>
  <c r="H41" i="26"/>
  <c r="E92" i="26"/>
  <c r="H46" i="26"/>
  <c r="J166" i="26"/>
  <c r="H27" i="26"/>
  <c r="E42" i="26"/>
  <c r="H102" i="26"/>
  <c r="D162" i="26"/>
  <c r="H138" i="26"/>
  <c r="I98" i="26"/>
  <c r="I192" i="26"/>
  <c r="E94" i="26"/>
  <c r="I26" i="26"/>
  <c r="F16" i="26"/>
  <c r="F71" i="26"/>
  <c r="G33" i="26"/>
  <c r="H16" i="26"/>
  <c r="E56" i="26"/>
  <c r="F45" i="26"/>
  <c r="F92" i="26"/>
  <c r="J67" i="26"/>
  <c r="J153" i="26"/>
  <c r="I193" i="26"/>
  <c r="J71" i="26"/>
  <c r="F46" i="26"/>
  <c r="G206" i="26"/>
  <c r="E64" i="26"/>
  <c r="D63" i="26"/>
  <c r="D129" i="26"/>
  <c r="J207" i="26"/>
  <c r="E140" i="26"/>
  <c r="F154" i="26"/>
  <c r="E207" i="26"/>
  <c r="F88" i="26"/>
  <c r="G160" i="26"/>
  <c r="E119" i="26"/>
  <c r="J128" i="26"/>
  <c r="H124" i="26"/>
  <c r="G125" i="26"/>
  <c r="E118" i="26"/>
  <c r="D24" i="26"/>
  <c r="I135" i="26"/>
  <c r="H129" i="26"/>
  <c r="H26" i="26"/>
  <c r="D207" i="26"/>
  <c r="D120" i="26"/>
  <c r="H55" i="26"/>
  <c r="D83" i="26"/>
  <c r="G114" i="26"/>
  <c r="J131" i="26"/>
  <c r="G71" i="26"/>
  <c r="H134" i="26"/>
  <c r="E194" i="26"/>
  <c r="J205" i="26"/>
  <c r="J191" i="26"/>
  <c r="F75" i="26"/>
  <c r="D90" i="26"/>
  <c r="G94" i="26"/>
  <c r="E103" i="26"/>
  <c r="F177" i="26"/>
  <c r="G13" i="26"/>
  <c r="D179" i="26"/>
  <c r="I12" i="26"/>
  <c r="D97" i="26"/>
  <c r="E156" i="26"/>
  <c r="F144" i="26"/>
  <c r="H136" i="26"/>
  <c r="D113" i="26"/>
  <c r="G183" i="26"/>
  <c r="G157" i="26"/>
  <c r="H155" i="26"/>
  <c r="G95" i="26"/>
  <c r="E121" i="26"/>
  <c r="J85" i="26"/>
  <c r="G162" i="26"/>
  <c r="G174" i="26"/>
  <c r="D134" i="26"/>
  <c r="I34" i="26"/>
  <c r="D201" i="26"/>
  <c r="I45" i="26"/>
  <c r="F48" i="26"/>
  <c r="D32" i="26"/>
  <c r="D64" i="26"/>
  <c r="I182" i="26"/>
  <c r="D112" i="26"/>
  <c r="H196" i="26"/>
  <c r="D58" i="26"/>
  <c r="H166" i="26"/>
  <c r="G68" i="26"/>
  <c r="D45" i="26"/>
  <c r="G190" i="26"/>
  <c r="I58" i="26"/>
  <c r="H151" i="26"/>
  <c r="J96" i="26"/>
  <c r="D143" i="26"/>
  <c r="D98" i="26"/>
  <c r="H31" i="26"/>
  <c r="E143" i="26"/>
  <c r="H180" i="26"/>
  <c r="E134" i="26"/>
  <c r="J25" i="26"/>
  <c r="F110" i="26"/>
  <c r="I59" i="26"/>
  <c r="F36" i="26"/>
  <c r="F24" i="26"/>
  <c r="J193" i="26"/>
  <c r="G40" i="26"/>
  <c r="I67" i="26"/>
  <c r="F41" i="26"/>
  <c r="F134" i="26"/>
  <c r="F173" i="26"/>
  <c r="F119" i="26"/>
  <c r="I116" i="26"/>
  <c r="E133" i="26"/>
  <c r="I51" i="26"/>
  <c r="D91" i="26"/>
  <c r="H206" i="26"/>
  <c r="G85" i="26"/>
  <c r="J87" i="26"/>
  <c r="I158" i="26"/>
  <c r="E13" i="26"/>
  <c r="H85" i="26"/>
  <c r="G189" i="26"/>
  <c r="D35" i="26"/>
  <c r="D147" i="26"/>
  <c r="G208" i="26"/>
  <c r="H185" i="26"/>
  <c r="F90" i="26"/>
  <c r="E32" i="26"/>
  <c r="D153" i="26"/>
  <c r="D190" i="26"/>
  <c r="G75" i="26"/>
  <c r="F84" i="26"/>
  <c r="D169" i="26"/>
  <c r="E164" i="26"/>
  <c r="H130" i="26"/>
  <c r="D156" i="26"/>
  <c r="E204" i="26"/>
  <c r="H202" i="26"/>
  <c r="F28" i="26"/>
  <c r="G121" i="26"/>
  <c r="J147" i="26"/>
  <c r="E40" i="26"/>
  <c r="H96" i="26"/>
  <c r="H175" i="26"/>
  <c r="F52" i="26"/>
  <c r="D96" i="26"/>
  <c r="I150" i="26"/>
  <c r="H54" i="26"/>
  <c r="D202" i="26"/>
  <c r="I29" i="26"/>
  <c r="I109" i="26"/>
  <c r="J69" i="26"/>
  <c r="F44" i="26"/>
  <c r="D154" i="26"/>
  <c r="J81" i="26"/>
  <c r="J165" i="26"/>
  <c r="J44" i="26"/>
  <c r="F166" i="26"/>
  <c r="J105" i="26"/>
  <c r="G102" i="26"/>
  <c r="E159" i="26"/>
  <c r="F55" i="26"/>
  <c r="D104" i="26"/>
  <c r="D181" i="26"/>
  <c r="G31" i="26"/>
  <c r="E20" i="26"/>
  <c r="D81" i="26"/>
  <c r="H135" i="26"/>
  <c r="F30" i="26"/>
  <c r="G38" i="26"/>
  <c r="G187" i="26"/>
  <c r="G118" i="26"/>
  <c r="I23" i="26"/>
  <c r="D158" i="26"/>
  <c r="E184" i="26"/>
  <c r="H174" i="26"/>
  <c r="E102" i="26"/>
  <c r="G82" i="26"/>
  <c r="F108" i="26"/>
  <c r="E166" i="26"/>
  <c r="J12" i="26"/>
  <c r="H70" i="26"/>
  <c r="J99" i="26"/>
  <c r="E22" i="26"/>
  <c r="H20" i="26"/>
  <c r="D31" i="26"/>
  <c r="I180" i="26"/>
  <c r="J51" i="26"/>
  <c r="E188" i="26"/>
  <c r="F195" i="26"/>
  <c r="E50" i="26"/>
  <c r="I171" i="26"/>
  <c r="H149" i="26"/>
  <c r="J104" i="26"/>
  <c r="E89" i="26"/>
  <c r="H112" i="26"/>
  <c r="J13" i="26"/>
  <c r="G178" i="26"/>
  <c r="G131" i="26"/>
  <c r="G132" i="26"/>
  <c r="I194" i="26"/>
  <c r="E114" i="26"/>
  <c r="D159" i="26"/>
  <c r="E185" i="26"/>
  <c r="D200" i="26"/>
  <c r="E147" i="26"/>
  <c r="I145" i="26"/>
  <c r="F201" i="26"/>
  <c r="H60" i="26"/>
  <c r="E99" i="26"/>
  <c r="D88" i="26"/>
  <c r="D55" i="26"/>
  <c r="G58" i="26"/>
  <c r="F184" i="26"/>
  <c r="E39" i="26"/>
  <c r="I152" i="26"/>
  <c r="J111" i="26"/>
  <c r="J50" i="26"/>
  <c r="J83" i="26"/>
  <c r="I160" i="26"/>
  <c r="D130" i="26"/>
  <c r="D103" i="26"/>
  <c r="E12" i="26"/>
  <c r="E144" i="26"/>
  <c r="J63" i="26"/>
  <c r="E23" i="26"/>
  <c r="J86" i="26"/>
  <c r="J55" i="26"/>
  <c r="D54" i="26"/>
  <c r="D142" i="26"/>
  <c r="I189" i="26"/>
  <c r="G182" i="26"/>
  <c r="F160" i="26"/>
  <c r="F129" i="26"/>
  <c r="G193" i="26"/>
  <c r="J117" i="26"/>
  <c r="I94" i="26"/>
  <c r="F117" i="26"/>
  <c r="J18" i="26"/>
  <c r="H61" i="26"/>
  <c r="E206" i="26"/>
  <c r="J60" i="26"/>
  <c r="G164" i="26"/>
  <c r="J156" i="26"/>
  <c r="J133" i="26"/>
  <c r="H65" i="26"/>
  <c r="G60" i="26"/>
  <c r="J179" i="26"/>
  <c r="E57" i="26"/>
  <c r="F43" i="26"/>
  <c r="G56" i="26"/>
  <c r="F161" i="26"/>
  <c r="D39" i="26"/>
  <c r="H186" i="26"/>
  <c r="J157" i="26"/>
  <c r="I200" i="26"/>
  <c r="G90" i="26"/>
  <c r="F191" i="26"/>
  <c r="E107" i="26"/>
  <c r="H76" i="26"/>
  <c r="E176" i="26"/>
  <c r="H44" i="26"/>
  <c r="I164" i="26"/>
  <c r="D59" i="26"/>
  <c r="J182" i="26"/>
  <c r="J173" i="26"/>
  <c r="F40" i="26"/>
  <c r="E28" i="26"/>
  <c r="G137" i="26"/>
  <c r="I47" i="26"/>
  <c r="E105" i="26"/>
  <c r="H139" i="26"/>
  <c r="E33" i="26"/>
  <c r="G194" i="26"/>
  <c r="J178" i="26"/>
  <c r="J82" i="26"/>
  <c r="G111" i="26"/>
  <c r="E112" i="26"/>
  <c r="I185" i="26"/>
  <c r="I126" i="26"/>
  <c r="I18" i="26"/>
  <c r="H132" i="26"/>
  <c r="F106" i="26"/>
  <c r="D123" i="26"/>
  <c r="I84" i="26"/>
  <c r="E80" i="26"/>
  <c r="J154" i="26"/>
  <c r="F56" i="26"/>
  <c r="E177" i="26"/>
  <c r="H79" i="26"/>
  <c r="D141" i="26"/>
  <c r="E187" i="26"/>
  <c r="E54" i="26"/>
  <c r="I17" i="26"/>
  <c r="F59" i="26"/>
  <c r="D118" i="26"/>
  <c r="E41" i="26"/>
  <c r="E198" i="26"/>
  <c r="J23" i="26"/>
  <c r="F149" i="26"/>
  <c r="I111" i="26"/>
  <c r="J162" i="26"/>
  <c r="D128" i="26"/>
  <c r="H113" i="26"/>
  <c r="D180" i="26"/>
  <c r="D16" i="26"/>
  <c r="E83" i="26"/>
  <c r="J200" i="26"/>
  <c r="I74" i="26"/>
  <c r="F91" i="26"/>
  <c r="J160" i="26"/>
  <c r="J169" i="26"/>
  <c r="I208" i="26"/>
  <c r="E183" i="26"/>
  <c r="H86" i="26"/>
  <c r="H67" i="26"/>
  <c r="F148" i="26"/>
  <c r="I167" i="26"/>
  <c r="G161" i="26"/>
  <c r="J57" i="26"/>
  <c r="D136" i="26"/>
  <c r="J93" i="26"/>
  <c r="G59" i="26"/>
  <c r="D140" i="26"/>
  <c r="H191" i="26"/>
  <c r="J72" i="26"/>
  <c r="D33" i="26"/>
  <c r="D186" i="26"/>
  <c r="J68" i="26"/>
  <c r="I201" i="26"/>
  <c r="J47" i="26"/>
  <c r="G100" i="26"/>
  <c r="E86" i="26"/>
  <c r="E101" i="26"/>
  <c r="J53" i="26"/>
  <c r="F196" i="26"/>
  <c r="F188" i="26"/>
  <c r="H66" i="26"/>
  <c r="G74" i="26"/>
  <c r="I100" i="26"/>
  <c r="F99" i="26"/>
  <c r="F23" i="26"/>
  <c r="J79" i="26"/>
  <c r="I19" i="26"/>
  <c r="J168" i="26"/>
  <c r="E81" i="26"/>
  <c r="G27" i="26"/>
  <c r="D67" i="26"/>
  <c r="H22" i="26"/>
  <c r="H15" i="26"/>
  <c r="J172" i="26"/>
  <c r="J144" i="26"/>
  <c r="G163" i="26"/>
  <c r="D72" i="26"/>
  <c r="E115" i="26"/>
  <c r="H59" i="26"/>
  <c r="J41" i="26"/>
  <c r="H153" i="26"/>
  <c r="G17" i="26"/>
  <c r="I38" i="26"/>
  <c r="I184" i="26"/>
  <c r="I14" i="26"/>
  <c r="F82" i="26"/>
  <c r="J74" i="26"/>
  <c r="E65" i="26"/>
  <c r="H28" i="26"/>
  <c r="J171" i="26"/>
  <c r="G22" i="26"/>
  <c r="F73" i="26"/>
  <c r="J196" i="26"/>
  <c r="G96" i="26"/>
  <c r="D204" i="26"/>
  <c r="I161" i="26"/>
  <c r="J52" i="26"/>
  <c r="E195" i="26"/>
  <c r="G28" i="26"/>
  <c r="G72" i="26"/>
  <c r="I57" i="26"/>
  <c r="H13" i="26"/>
  <c r="H126" i="26"/>
  <c r="H52" i="26"/>
  <c r="G99" i="26"/>
  <c r="H43" i="26"/>
  <c r="G166" i="26"/>
  <c r="J64" i="26"/>
  <c r="G201" i="26"/>
  <c r="I137" i="26"/>
  <c r="G124" i="26"/>
  <c r="F89" i="26"/>
  <c r="G171" i="26"/>
  <c r="J177" i="26"/>
  <c r="E15" i="26"/>
  <c r="D151" i="26"/>
  <c r="G146" i="26"/>
  <c r="D52" i="26"/>
  <c r="G57" i="26"/>
  <c r="D94" i="26"/>
  <c r="F17" i="26"/>
  <c r="F208" i="26"/>
  <c r="I156" i="26"/>
  <c r="F50" i="26"/>
  <c r="D178" i="26"/>
  <c r="I60" i="26"/>
  <c r="D93" i="26"/>
  <c r="J36" i="26"/>
  <c r="G159" i="26"/>
  <c r="H18" i="26"/>
  <c r="F147" i="26"/>
  <c r="H53" i="26"/>
  <c r="F151" i="26"/>
  <c r="G151" i="26"/>
  <c r="F93" i="26"/>
  <c r="I141" i="26"/>
  <c r="J42" i="26"/>
  <c r="E197" i="26"/>
  <c r="F60" i="26"/>
  <c r="H179" i="26"/>
  <c r="E11" i="26"/>
  <c r="J149" i="26"/>
  <c r="F87" i="26"/>
  <c r="H190" i="26"/>
  <c r="G128" i="26"/>
  <c r="I63" i="26"/>
  <c r="I139" i="26"/>
  <c r="E21" i="26"/>
  <c r="I120" i="26"/>
  <c r="D65" i="26"/>
  <c r="H32" i="26"/>
  <c r="G24" i="26"/>
  <c r="I179" i="26"/>
  <c r="I127" i="26"/>
  <c r="I96" i="26"/>
  <c r="G150" i="26"/>
  <c r="E139" i="26"/>
  <c r="G140" i="26"/>
  <c r="I42" i="26"/>
  <c r="I43" i="26"/>
  <c r="I76" i="26"/>
  <c r="H88" i="26"/>
  <c r="G18" i="26"/>
  <c r="J37" i="26"/>
  <c r="I92" i="26"/>
  <c r="J187" i="26"/>
  <c r="D122" i="26"/>
  <c r="E44" i="26"/>
  <c r="J192" i="26"/>
  <c r="E154" i="26"/>
  <c r="F37" i="26"/>
  <c r="H110" i="26"/>
  <c r="J89" i="26"/>
  <c r="H94" i="26"/>
  <c r="D79" i="26"/>
  <c r="E25" i="26"/>
  <c r="D188" i="26"/>
  <c r="H147" i="26"/>
  <c r="G119" i="26"/>
  <c r="I70" i="26"/>
  <c r="H34" i="26"/>
  <c r="F187" i="26"/>
  <c r="E145" i="26"/>
  <c r="D161" i="26"/>
  <c r="J206" i="26"/>
  <c r="E59" i="26"/>
  <c r="H193" i="26"/>
  <c r="I65" i="26"/>
  <c r="D124" i="26"/>
  <c r="E148" i="26"/>
  <c r="F116" i="26"/>
  <c r="I90" i="26"/>
  <c r="J35" i="26"/>
  <c r="D138" i="26"/>
  <c r="G110" i="26"/>
  <c r="I39" i="26"/>
  <c r="J75" i="26"/>
  <c r="H137" i="26"/>
  <c r="I20" i="26"/>
  <c r="G122" i="26"/>
  <c r="D121" i="26"/>
  <c r="D196" i="26"/>
  <c r="F180" i="26"/>
  <c r="I148" i="26"/>
  <c r="D208" i="26"/>
  <c r="E109" i="26"/>
  <c r="F18" i="26"/>
  <c r="F155" i="26"/>
  <c r="J43" i="26"/>
  <c r="H122" i="26"/>
  <c r="G135" i="26"/>
  <c r="E180" i="26"/>
  <c r="I143" i="26"/>
  <c r="E131" i="26"/>
  <c r="G80" i="26"/>
  <c r="J116" i="26"/>
  <c r="I203" i="26"/>
  <c r="J122" i="26"/>
  <c r="D116" i="26"/>
  <c r="H101" i="26"/>
  <c r="D102" i="26"/>
  <c r="J114" i="26"/>
  <c r="F159" i="26"/>
  <c r="I197" i="26"/>
  <c r="F198" i="26"/>
  <c r="J14" i="26"/>
  <c r="D194" i="26"/>
  <c r="D117" i="26"/>
  <c r="G42" i="26"/>
  <c r="J31" i="26"/>
  <c r="I93" i="26"/>
  <c r="F118" i="26"/>
  <c r="F190" i="26"/>
  <c r="J195" i="26"/>
  <c r="J90" i="26"/>
  <c r="D106" i="26"/>
  <c r="D132" i="26"/>
  <c r="I196" i="26"/>
  <c r="D146" i="26"/>
  <c r="F72" i="26"/>
  <c r="I27" i="26"/>
  <c r="D150" i="26"/>
  <c r="H125" i="26"/>
  <c r="G167" i="26"/>
  <c r="G73" i="26"/>
  <c r="F102" i="26"/>
  <c r="H57" i="26"/>
  <c r="G199" i="26"/>
  <c r="J208" i="26"/>
  <c r="H119" i="26"/>
  <c r="J134" i="26"/>
  <c r="H17" i="26"/>
  <c r="J30" i="26"/>
  <c r="J137" i="26"/>
  <c r="H165" i="26"/>
  <c r="E135" i="26"/>
  <c r="H159" i="26"/>
  <c r="I118" i="26"/>
  <c r="F21" i="26"/>
  <c r="I168" i="26"/>
  <c r="H200" i="26"/>
  <c r="F206" i="26"/>
  <c r="H194" i="26"/>
  <c r="F100" i="26"/>
  <c r="G84" i="26"/>
  <c r="F77" i="26"/>
  <c r="F80" i="26"/>
  <c r="D21" i="26"/>
  <c r="G155" i="26"/>
  <c r="E182" i="26"/>
  <c r="F29" i="26"/>
  <c r="G117" i="26"/>
  <c r="I107" i="26"/>
  <c r="I37" i="26"/>
  <c r="F136" i="26"/>
  <c r="F74" i="26"/>
  <c r="H40" i="26"/>
  <c r="G191" i="26"/>
  <c r="J148" i="26"/>
  <c r="D100" i="26"/>
  <c r="E84" i="26"/>
  <c r="H51" i="26"/>
  <c r="F168" i="26"/>
  <c r="E31" i="26"/>
  <c r="E174" i="26"/>
  <c r="F137" i="26"/>
  <c r="D99" i="26"/>
  <c r="D192" i="26"/>
  <c r="D203" i="26"/>
  <c r="D66" i="26"/>
  <c r="G104" i="26"/>
  <c r="E14" i="26"/>
  <c r="F47" i="26"/>
  <c r="I54" i="26"/>
  <c r="I81" i="26"/>
  <c r="J146" i="26"/>
  <c r="D51" i="26"/>
  <c r="G23" i="26"/>
  <c r="D75" i="26"/>
  <c r="D77" i="26"/>
  <c r="J194" i="26"/>
  <c r="F167" i="26"/>
  <c r="I22" i="26"/>
  <c r="G181" i="26"/>
  <c r="J76" i="26"/>
  <c r="F165" i="26"/>
  <c r="E17" i="26"/>
  <c r="G86" i="26"/>
  <c r="J113" i="26"/>
  <c r="H104" i="26"/>
  <c r="G53" i="26"/>
  <c r="H131" i="26"/>
  <c r="J39" i="26"/>
  <c r="J92" i="26"/>
  <c r="F69" i="26"/>
  <c r="H50" i="26"/>
  <c r="G120" i="26"/>
  <c r="E48" i="26"/>
  <c r="J56" i="26"/>
  <c r="J152" i="26"/>
  <c r="F65" i="26"/>
  <c r="D70" i="26"/>
  <c r="H93" i="26"/>
  <c r="F205" i="26"/>
  <c r="G97" i="26"/>
  <c r="H68" i="26"/>
  <c r="I52" i="26"/>
  <c r="I204" i="26"/>
  <c r="I146" i="26"/>
  <c r="I106" i="26"/>
  <c r="H105" i="26"/>
  <c r="G177" i="26"/>
  <c r="H152" i="26"/>
  <c r="H111" i="26"/>
  <c r="I32" i="26"/>
  <c r="F142" i="26"/>
  <c r="D89" i="26"/>
  <c r="E61" i="26"/>
  <c r="F83" i="26"/>
  <c r="G134" i="26"/>
  <c r="H82" i="26"/>
  <c r="G98" i="26"/>
  <c r="D115" i="26"/>
  <c r="H187" i="26"/>
  <c r="F38" i="26"/>
  <c r="D44" i="26"/>
  <c r="J91" i="26"/>
  <c r="G36" i="26"/>
  <c r="D160" i="26"/>
  <c r="E190" i="26"/>
  <c r="F162" i="26"/>
  <c r="I130" i="26"/>
  <c r="H146" i="26"/>
  <c r="H33" i="26"/>
  <c r="F202" i="26"/>
  <c r="H201" i="26"/>
  <c r="E67" i="26"/>
  <c r="G70" i="26"/>
  <c r="H77" i="26"/>
  <c r="G62" i="26"/>
  <c r="G113" i="26"/>
  <c r="G92" i="26"/>
  <c r="G63" i="26"/>
  <c r="G202" i="26"/>
  <c r="E29" i="26"/>
  <c r="G25" i="26"/>
  <c r="H157" i="26"/>
  <c r="H207" i="26"/>
  <c r="I15" i="26"/>
  <c r="H117" i="26"/>
  <c r="E78" i="26"/>
  <c r="I191" i="26"/>
  <c r="I71" i="26"/>
  <c r="I163" i="26"/>
  <c r="J77" i="26"/>
  <c r="F63" i="26"/>
  <c r="J115" i="26"/>
  <c r="G169" i="26"/>
  <c r="I82" i="26"/>
  <c r="G26" i="26"/>
  <c r="H128" i="26"/>
  <c r="D61" i="26"/>
  <c r="E96" i="26"/>
  <c r="D68" i="26"/>
  <c r="I199" i="26"/>
  <c r="J19" i="26"/>
  <c r="H142" i="26"/>
  <c r="H35" i="26"/>
  <c r="J24" i="26"/>
  <c r="G195" i="26"/>
  <c r="I30" i="26"/>
  <c r="D206" i="26"/>
  <c r="G105" i="26"/>
  <c r="I40" i="26"/>
  <c r="D42" i="26"/>
  <c r="E152" i="26"/>
  <c r="G143" i="26"/>
  <c r="J80" i="26"/>
  <c r="E175" i="26"/>
  <c r="G34" i="26"/>
  <c r="G14" i="26"/>
  <c r="G11" i="26"/>
  <c r="J26" i="26"/>
  <c r="I165" i="26"/>
  <c r="G149" i="26"/>
  <c r="H90" i="26"/>
  <c r="E146" i="26"/>
  <c r="G54" i="26"/>
  <c r="E53" i="26"/>
  <c r="J97" i="26"/>
  <c r="G186" i="26"/>
  <c r="D174" i="26"/>
  <c r="E153" i="26"/>
  <c r="J155" i="26"/>
  <c r="D197" i="26"/>
  <c r="E71" i="26"/>
  <c r="I154" i="26"/>
  <c r="F192" i="26"/>
  <c r="G29" i="26"/>
  <c r="I142" i="26"/>
  <c r="J102" i="26"/>
  <c r="E137" i="26"/>
  <c r="F112" i="26"/>
  <c r="E189" i="26"/>
  <c r="D14" i="26"/>
  <c r="H21" i="26"/>
  <c r="H171" i="26"/>
  <c r="E76" i="26"/>
  <c r="D38" i="26"/>
  <c r="J110" i="26"/>
  <c r="E90" i="26"/>
  <c r="G64" i="26"/>
  <c r="I36" i="26"/>
  <c r="I138" i="26"/>
  <c r="E151" i="26"/>
  <c r="E104" i="26"/>
  <c r="D29" i="26"/>
  <c r="H11" i="26"/>
  <c r="K11" i="26" s="1"/>
  <c r="D187" i="26"/>
  <c r="D92" i="26"/>
  <c r="E60" i="26"/>
  <c r="G185" i="26"/>
  <c r="J48" i="26"/>
  <c r="G20" i="26"/>
  <c r="F86" i="26"/>
  <c r="E100" i="26"/>
  <c r="E129" i="26"/>
  <c r="G145" i="26"/>
  <c r="H145" i="26"/>
  <c r="F14" i="26"/>
  <c r="H47" i="26"/>
  <c r="D185" i="26"/>
  <c r="F185" i="26"/>
  <c r="J107" i="26"/>
  <c r="H99" i="26"/>
  <c r="J175" i="26"/>
  <c r="J21" i="26"/>
  <c r="E202" i="26"/>
  <c r="I132" i="26"/>
  <c r="I198" i="26"/>
  <c r="G76" i="26"/>
  <c r="D149" i="26"/>
  <c r="F164" i="26"/>
  <c r="H25" i="26"/>
  <c r="G196" i="26"/>
  <c r="H62" i="26"/>
  <c r="H25" i="25"/>
  <c r="P14" i="25"/>
  <c r="I162" i="26"/>
  <c r="F170" i="26"/>
  <c r="J176" i="26"/>
  <c r="E36" i="26"/>
  <c r="G130" i="26"/>
  <c r="H30" i="26"/>
  <c r="E24" i="26"/>
  <c r="I195" i="26"/>
  <c r="F32" i="26"/>
  <c r="E193" i="26"/>
  <c r="H121" i="26"/>
  <c r="F33" i="26"/>
  <c r="I24" i="26"/>
  <c r="I35" i="26"/>
  <c r="G61" i="26"/>
  <c r="F96" i="26"/>
  <c r="I88" i="26"/>
  <c r="G168" i="26"/>
  <c r="H97" i="26"/>
  <c r="D173" i="26"/>
  <c r="J135" i="26"/>
  <c r="H144" i="26"/>
  <c r="E70" i="26"/>
  <c r="E77" i="26"/>
  <c r="E150" i="26"/>
  <c r="G139" i="26"/>
  <c r="F103" i="26"/>
  <c r="F58" i="26"/>
  <c r="E34" i="26"/>
  <c r="I105" i="26"/>
  <c r="J33" i="26"/>
  <c r="X25" i="25"/>
  <c r="L14" i="25"/>
  <c r="J14" i="25"/>
  <c r="F25" i="25"/>
  <c r="K22" i="25"/>
  <c r="K24" i="25"/>
  <c r="G19" i="25"/>
  <c r="G22" i="25"/>
  <c r="C23" i="25"/>
  <c r="W21" i="25"/>
  <c r="W22" i="25"/>
  <c r="Q21" i="25"/>
  <c r="O22" i="25"/>
  <c r="I22" i="25"/>
  <c r="G23" i="25"/>
  <c r="U24" i="25"/>
  <c r="S21" i="25"/>
  <c r="M21" i="25"/>
  <c r="C22" i="25"/>
  <c r="S22" i="25"/>
  <c r="Y24" i="25"/>
  <c r="Y21" i="25"/>
  <c r="Q22" i="25"/>
  <c r="S24" i="25"/>
  <c r="E21" i="25"/>
  <c r="Y19" i="25"/>
  <c r="M19" i="25"/>
  <c r="U23" i="25"/>
  <c r="W19" i="25"/>
  <c r="U19" i="25"/>
  <c r="Q19" i="25"/>
  <c r="E23" i="25"/>
  <c r="W23" i="25"/>
  <c r="G21" i="25"/>
  <c r="E24" i="25"/>
  <c r="M22" i="25"/>
  <c r="C24" i="25"/>
  <c r="S19" i="25"/>
  <c r="Y22" i="25"/>
  <c r="K23" i="25"/>
  <c r="O24" i="25"/>
  <c r="E19" i="25"/>
  <c r="U21" i="25"/>
  <c r="G24" i="25"/>
  <c r="M24" i="25"/>
  <c r="C21" i="25"/>
  <c r="O23" i="25"/>
  <c r="O21" i="25"/>
  <c r="I21" i="25"/>
  <c r="Q24" i="25"/>
  <c r="I24" i="25"/>
  <c r="U22" i="25"/>
  <c r="Y23" i="25"/>
  <c r="I23" i="25"/>
  <c r="K19" i="25"/>
  <c r="K21" i="25"/>
  <c r="E22" i="25"/>
  <c r="I19" i="25"/>
  <c r="O19" i="25"/>
  <c r="W24" i="25"/>
  <c r="C19" i="25"/>
  <c r="Q23" i="25"/>
  <c r="M23" i="25"/>
  <c r="S23" i="25"/>
  <c r="E73" i="26"/>
  <c r="F203" i="26"/>
  <c r="F66" i="26"/>
  <c r="H141" i="26"/>
  <c r="F11" i="26"/>
  <c r="J108" i="26"/>
  <c r="I147" i="26"/>
  <c r="D108" i="26"/>
  <c r="D110" i="26"/>
  <c r="H107" i="26"/>
  <c r="F107" i="26"/>
  <c r="H160" i="26"/>
  <c r="H205" i="26"/>
  <c r="J62" i="26"/>
  <c r="G49" i="26"/>
  <c r="I80" i="26"/>
  <c r="F199" i="26"/>
  <c r="D125" i="26"/>
  <c r="F64" i="26"/>
  <c r="I16" i="26"/>
  <c r="J38" i="26"/>
  <c r="E196" i="26"/>
  <c r="F176" i="26"/>
  <c r="E200" i="26"/>
  <c r="H203" i="26"/>
  <c r="H14" i="26"/>
  <c r="D78" i="26"/>
  <c r="F200" i="26"/>
  <c r="E75" i="26"/>
  <c r="E46" i="26"/>
  <c r="D15" i="26"/>
  <c r="S12" i="25"/>
  <c r="U12" i="25"/>
  <c r="G10" i="25"/>
  <c r="M13" i="25"/>
  <c r="S11" i="25"/>
  <c r="S13" i="25"/>
  <c r="W12" i="25"/>
  <c r="E10" i="25"/>
  <c r="Q12" i="25"/>
  <c r="K12" i="25"/>
  <c r="O8" i="25"/>
  <c r="Y10" i="25"/>
  <c r="U11" i="25"/>
  <c r="E11" i="25"/>
  <c r="I12" i="25"/>
  <c r="U10" i="25"/>
  <c r="K13" i="25"/>
  <c r="Q13" i="25"/>
  <c r="I11" i="25"/>
  <c r="M8" i="25"/>
  <c r="E13" i="25"/>
  <c r="W8" i="25"/>
  <c r="G8" i="25"/>
  <c r="K10" i="25"/>
  <c r="C10" i="25"/>
  <c r="O13" i="25"/>
  <c r="M10" i="25"/>
  <c r="Y13" i="25"/>
  <c r="U8" i="25"/>
  <c r="G12" i="25"/>
  <c r="O12" i="25"/>
  <c r="Q8" i="25"/>
  <c r="G13" i="25"/>
  <c r="Y12" i="25"/>
  <c r="E8" i="25"/>
  <c r="I8" i="25"/>
  <c r="Q11" i="25"/>
  <c r="Q10" i="25"/>
  <c r="G11" i="25"/>
  <c r="I13" i="25"/>
  <c r="C13" i="25"/>
  <c r="M11" i="25"/>
  <c r="I10" i="25"/>
  <c r="K11" i="25"/>
  <c r="U13" i="25"/>
  <c r="O10" i="25"/>
  <c r="C12" i="25"/>
  <c r="C11" i="25"/>
  <c r="C8" i="25"/>
  <c r="S8" i="25"/>
  <c r="M12" i="25"/>
  <c r="W10" i="25"/>
  <c r="K8" i="25"/>
  <c r="E12" i="25"/>
  <c r="Y8" i="25"/>
  <c r="W11" i="25"/>
  <c r="O11" i="25"/>
  <c r="Y11" i="25"/>
  <c r="S10" i="25"/>
  <c r="W13" i="25"/>
  <c r="J24" i="25"/>
  <c r="J25" i="25" s="1"/>
  <c r="T12" i="25"/>
  <c r="H10" i="25"/>
  <c r="H14" i="25" s="1"/>
  <c r="T11" i="25"/>
  <c r="J5" i="17" l="1"/>
  <c r="J5" i="166"/>
  <c r="J5" i="171"/>
  <c r="J5" i="170"/>
  <c r="J5" i="168"/>
  <c r="J5" i="169"/>
  <c r="J5" i="165"/>
  <c r="K25" i="25"/>
  <c r="I25" i="25"/>
  <c r="J5" i="15"/>
  <c r="Q25" i="25"/>
  <c r="I14" i="25"/>
  <c r="O25" i="25"/>
  <c r="T14" i="25"/>
  <c r="W14" i="25"/>
  <c r="K14" i="25"/>
  <c r="U14" i="25"/>
  <c r="Y14" i="25"/>
  <c r="E14" i="25"/>
  <c r="U25" i="25"/>
  <c r="J5" i="167"/>
  <c r="S14" i="25"/>
  <c r="M14" i="25"/>
  <c r="G14" i="25"/>
  <c r="C25" i="25"/>
  <c r="G25" i="25"/>
  <c r="Y25" i="25"/>
  <c r="M25" i="25"/>
  <c r="W25" i="25"/>
  <c r="C14" i="25"/>
  <c r="O14" i="25"/>
  <c r="Q14" i="25"/>
  <c r="E25" i="25"/>
  <c r="S25" i="25"/>
</calcChain>
</file>

<file path=xl/sharedStrings.xml><?xml version="1.0" encoding="utf-8"?>
<sst xmlns="http://schemas.openxmlformats.org/spreadsheetml/2006/main" count="1905" uniqueCount="327">
  <si>
    <t>No</t>
  </si>
  <si>
    <t>Price</t>
  </si>
  <si>
    <t>Description</t>
  </si>
  <si>
    <t>Name</t>
  </si>
  <si>
    <t>Code</t>
  </si>
  <si>
    <t>Material</t>
  </si>
  <si>
    <t>Hourly Rate</t>
  </si>
  <si>
    <t>Address</t>
  </si>
  <si>
    <t>City</t>
  </si>
  <si>
    <t>State</t>
  </si>
  <si>
    <t>Country</t>
  </si>
  <si>
    <t>ZIP Code</t>
  </si>
  <si>
    <t>Phone</t>
  </si>
  <si>
    <t>Fax</t>
  </si>
  <si>
    <t>Company Information</t>
  </si>
  <si>
    <t>Qty</t>
  </si>
  <si>
    <t>Unit Price</t>
  </si>
  <si>
    <t>Hours</t>
  </si>
  <si>
    <t>Discount</t>
  </si>
  <si>
    <t>Tax</t>
  </si>
  <si>
    <t>Overhead</t>
  </si>
  <si>
    <t>Profit Margin</t>
  </si>
  <si>
    <t>Date</t>
  </si>
  <si>
    <t>Due Date</t>
  </si>
  <si>
    <t>INVOICE</t>
  </si>
  <si>
    <t>:</t>
  </si>
  <si>
    <t>Amount</t>
  </si>
  <si>
    <t>Grand Total</t>
  </si>
  <si>
    <t>Payment  Terms</t>
  </si>
  <si>
    <t>Attn</t>
  </si>
  <si>
    <t>Email</t>
  </si>
  <si>
    <t>Payment to :</t>
  </si>
  <si>
    <t>[Bank Name]</t>
  </si>
  <si>
    <t>Total Labor</t>
  </si>
  <si>
    <t>PO No</t>
  </si>
  <si>
    <t>Job Period</t>
  </si>
  <si>
    <t>Completion</t>
  </si>
  <si>
    <t>Other Charges</t>
  </si>
  <si>
    <t>Total Hour</t>
  </si>
  <si>
    <t>Job Order No</t>
  </si>
  <si>
    <t>Customer Order No</t>
  </si>
  <si>
    <t>Order Taken By</t>
  </si>
  <si>
    <t>Labor</t>
  </si>
  <si>
    <t>Total Material</t>
  </si>
  <si>
    <t>Rate</t>
  </si>
  <si>
    <t>Website</t>
  </si>
  <si>
    <t>MoveOn Inc</t>
  </si>
  <si>
    <t>Copacabana Street 11</t>
  </si>
  <si>
    <t>Miami</t>
  </si>
  <si>
    <t>(1) 555-999-555</t>
  </si>
  <si>
    <t>(1) 555-999-444</t>
  </si>
  <si>
    <t>MoveOnIncorporatedXYZ.com</t>
  </si>
  <si>
    <t>support@moveonincorporatedxyz.com</t>
  </si>
  <si>
    <t>Bank Name</t>
  </si>
  <si>
    <t>Bank PrintMoney</t>
  </si>
  <si>
    <t>MoveOn Incorporated</t>
  </si>
  <si>
    <t>Invoice</t>
  </si>
  <si>
    <t>Payment Terms Option</t>
  </si>
  <si>
    <t>PIA</t>
  </si>
  <si>
    <t>Payment in advance</t>
  </si>
  <si>
    <t>Net 7</t>
  </si>
  <si>
    <t>Payment seven days after invoice date</t>
  </si>
  <si>
    <t>Net 10</t>
  </si>
  <si>
    <t>Payment ten days after invoice date</t>
  </si>
  <si>
    <t>Net 30</t>
  </si>
  <si>
    <t>Payment 30 days after invoice date</t>
  </si>
  <si>
    <t>Net 60</t>
  </si>
  <si>
    <t>Payment 60 days after invoice date</t>
  </si>
  <si>
    <t>Net 90</t>
  </si>
  <si>
    <t>Payment 90 days after invoice date</t>
  </si>
  <si>
    <t>EOM</t>
  </si>
  <si>
    <t>End of month</t>
  </si>
  <si>
    <t>COD</t>
  </si>
  <si>
    <t>Cash on delivery</t>
  </si>
  <si>
    <t>Cash account</t>
  </si>
  <si>
    <t>Account conducted on a cash basis, no credit</t>
  </si>
  <si>
    <t>Letter of credit</t>
  </si>
  <si>
    <t>CND</t>
  </si>
  <si>
    <t>Cash next delivery</t>
  </si>
  <si>
    <t>CBS</t>
  </si>
  <si>
    <t>Cash before shipment</t>
  </si>
  <si>
    <t>CIA</t>
  </si>
  <si>
    <t>Cash in advance</t>
  </si>
  <si>
    <t>Employee Related with Invoice/Jobs</t>
  </si>
  <si>
    <t>Title</t>
  </si>
  <si>
    <t>Job Description</t>
  </si>
  <si>
    <t>Jane Doe</t>
  </si>
  <si>
    <t>Finance Manager</t>
  </si>
  <si>
    <t>John Doe</t>
  </si>
  <si>
    <t>Sales Manager</t>
  </si>
  <si>
    <t>Taxes</t>
  </si>
  <si>
    <t>Bank</t>
  </si>
  <si>
    <t>Account Name</t>
  </si>
  <si>
    <t>Account #</t>
  </si>
  <si>
    <t xml:space="preserve">Terms </t>
  </si>
  <si>
    <t>Tax 1</t>
  </si>
  <si>
    <t>Tax 2</t>
  </si>
  <si>
    <t>Record</t>
  </si>
  <si>
    <t>Edit Invoice</t>
  </si>
  <si>
    <t>B5</t>
  </si>
  <si>
    <t>E8</t>
  </si>
  <si>
    <t>E9</t>
  </si>
  <si>
    <t>E10</t>
  </si>
  <si>
    <t>E13</t>
  </si>
  <si>
    <t>E14</t>
  </si>
  <si>
    <t>E16</t>
  </si>
  <si>
    <t>E18</t>
  </si>
  <si>
    <t>Filename</t>
  </si>
  <si>
    <t>Invoice!E13</t>
  </si>
  <si>
    <t>USA</t>
  </si>
  <si>
    <t>Acct No</t>
  </si>
  <si>
    <t>Acc Name</t>
  </si>
  <si>
    <t>Attn Title</t>
  </si>
  <si>
    <t>E26</t>
  </si>
  <si>
    <t>K74</t>
  </si>
  <si>
    <t>K75</t>
  </si>
  <si>
    <t>Job Desc</t>
  </si>
  <si>
    <t>Bank Information</t>
  </si>
  <si>
    <t>Customer Information</t>
  </si>
  <si>
    <t>Customer Information Line</t>
  </si>
  <si>
    <t>Line 1</t>
  </si>
  <si>
    <t>Line 2</t>
  </si>
  <si>
    <t>Line 3</t>
  </si>
  <si>
    <t>Line 4</t>
  </si>
  <si>
    <t>Line 5</t>
  </si>
  <si>
    <t>Line 6</t>
  </si>
  <si>
    <t>Line 7</t>
  </si>
  <si>
    <t>Line 8</t>
  </si>
  <si>
    <t>Line 9</t>
  </si>
  <si>
    <t>Line 10</t>
  </si>
  <si>
    <t>Line 11</t>
  </si>
  <si>
    <t>Line 12</t>
  </si>
  <si>
    <t>Line 13</t>
  </si>
  <si>
    <t>Line 14</t>
  </si>
  <si>
    <t>Invoice Line</t>
  </si>
  <si>
    <t>Line 15</t>
  </si>
  <si>
    <t>Subtotal/Total Line</t>
  </si>
  <si>
    <t>Invoice Information</t>
  </si>
  <si>
    <t>Table 1</t>
  </si>
  <si>
    <t>Table 2</t>
  </si>
  <si>
    <t>Table 3</t>
  </si>
  <si>
    <t>Apply to</t>
  </si>
  <si>
    <t>Percent</t>
  </si>
  <si>
    <t>D8:E22</t>
  </si>
  <si>
    <t>G8:H22</t>
  </si>
  <si>
    <t>Customer</t>
  </si>
  <si>
    <t>Job</t>
  </si>
  <si>
    <t>C30</t>
  </si>
  <si>
    <t>D30</t>
  </si>
  <si>
    <t>E30</t>
  </si>
  <si>
    <t>F30</t>
  </si>
  <si>
    <t>H30</t>
  </si>
  <si>
    <t>I30</t>
  </si>
  <si>
    <t>J30</t>
  </si>
  <si>
    <t>K30</t>
  </si>
  <si>
    <t>Show Footer</t>
  </si>
  <si>
    <t>Yes</t>
  </si>
  <si>
    <t>E25</t>
  </si>
  <si>
    <t>E27</t>
  </si>
  <si>
    <t>C38</t>
  </si>
  <si>
    <t>D38</t>
  </si>
  <si>
    <t>E38</t>
  </si>
  <si>
    <t>G38</t>
  </si>
  <si>
    <t>H38</t>
  </si>
  <si>
    <t>I38</t>
  </si>
  <si>
    <t>J38</t>
  </si>
  <si>
    <t>K38</t>
  </si>
  <si>
    <t>C51</t>
  </si>
  <si>
    <t>D51</t>
  </si>
  <si>
    <t>E51</t>
  </si>
  <si>
    <t>G51</t>
  </si>
  <si>
    <t>H51</t>
  </si>
  <si>
    <t>I51</t>
  </si>
  <si>
    <t>J51</t>
  </si>
  <si>
    <t>K51</t>
  </si>
  <si>
    <t>H74:K83</t>
  </si>
  <si>
    <t>Subtotal</t>
  </si>
  <si>
    <t>type invoice record no you want to see/print</t>
  </si>
  <si>
    <t>Select included customer info from dropdown list below</t>
  </si>
  <si>
    <t>Select "No" to unhide footer and you can use your own company information in header/footer</t>
  </si>
  <si>
    <t>Invoice Record No</t>
  </si>
  <si>
    <t>Item Name</t>
  </si>
  <si>
    <t>Select No/Code in cell G24 to show numbers or leave it blank</t>
  </si>
  <si>
    <t>Select included information in cell G12, G13, G14, K12, K13, K14</t>
  </si>
  <si>
    <t>Select included information in cell G12, G13, G14, G15, K12, K13, K14, K15</t>
  </si>
  <si>
    <t>Select No/Code in cell G26 and Discount/Tax in cell M26 or leave it blank</t>
  </si>
  <si>
    <t>Agreement No</t>
  </si>
  <si>
    <t>WO No</t>
  </si>
  <si>
    <t>Select No/Code in cell G25 to show numbers or leave it blank</t>
  </si>
  <si>
    <t>G25</t>
  </si>
  <si>
    <t>Select No/Code in cell G26 or leave it blank</t>
  </si>
  <si>
    <t>Select Total Hour in cell L26 or leave it blank</t>
  </si>
  <si>
    <t>Select No/Code in cell G33 or leave it blank</t>
  </si>
  <si>
    <t>Select Qty in cell K33 or leave it blank</t>
  </si>
  <si>
    <t>Select Qty/Unit Price in cell L33</t>
  </si>
  <si>
    <t>Select Unit Price/Discount/Tax in cell M33</t>
  </si>
  <si>
    <t>Select Hourly Rate/Discount/Tax in cell M26</t>
  </si>
  <si>
    <t>Select Qty in cell K26 or leave it blank</t>
  </si>
  <si>
    <t>Select Qty/Unit Price in cell L26</t>
  </si>
  <si>
    <t>Select Unit Price/Discount/Tax in cell M26</t>
  </si>
  <si>
    <t>You can insert company logo in cell G8:J10, or you can type it on invoice header/footer in print setup option</t>
  </si>
  <si>
    <t>Project</t>
  </si>
  <si>
    <t>E11</t>
  </si>
  <si>
    <t>E12</t>
  </si>
  <si>
    <t>H8</t>
  </si>
  <si>
    <t>H9</t>
  </si>
  <si>
    <t>H10</t>
  </si>
  <si>
    <t>H11</t>
  </si>
  <si>
    <t>H12</t>
  </si>
  <si>
    <t>H15</t>
  </si>
  <si>
    <t>H16</t>
  </si>
  <si>
    <t>F38</t>
  </si>
  <si>
    <t>K76</t>
  </si>
  <si>
    <t>K83</t>
  </si>
  <si>
    <t>ABC Incorporated</t>
  </si>
  <si>
    <t>XYZ Incorporated</t>
  </si>
  <si>
    <t>Cash - Received By</t>
  </si>
  <si>
    <t>Cheque</t>
  </si>
  <si>
    <t>Reduction</t>
  </si>
  <si>
    <t>All Tables</t>
  </si>
  <si>
    <t>Invoice Values</t>
  </si>
  <si>
    <t>Payment Information</t>
  </si>
  <si>
    <t>Paid Date</t>
  </si>
  <si>
    <t>Method</t>
  </si>
  <si>
    <t>Wire Transfer</t>
  </si>
  <si>
    <t>[Cheque No]</t>
  </si>
  <si>
    <t>Other Method</t>
  </si>
  <si>
    <t>E74</t>
  </si>
  <si>
    <t>E75</t>
  </si>
  <si>
    <t>Cell G8:G22 content will be shown based on Invoice Information in Setup worksheet</t>
  </si>
  <si>
    <t>Cell D8:D22 content will be shown based on Customer Information in Setup worksheet</t>
  </si>
  <si>
    <t>Select Company/Customer name in cell E8. Cells below will pull related data automatically</t>
  </si>
  <si>
    <t>Select Bank Name on cell E25. Cells below will pull related data automatically</t>
  </si>
  <si>
    <t>Type Job/Project description at cell G25:K28</t>
  </si>
  <si>
    <t>Record No</t>
  </si>
  <si>
    <t>Customer Name</t>
  </si>
  <si>
    <t>Paid</t>
  </si>
  <si>
    <t>Paid Amount</t>
  </si>
  <si>
    <t># of Days Past Due</t>
  </si>
  <si>
    <t>Today</t>
  </si>
  <si>
    <t>Material 1</t>
  </si>
  <si>
    <t>Material Description 1</t>
  </si>
  <si>
    <t>M11001</t>
  </si>
  <si>
    <t>M11002</t>
  </si>
  <si>
    <t>Material 2</t>
  </si>
  <si>
    <t>Material Description 2</t>
  </si>
  <si>
    <t>L1101</t>
  </si>
  <si>
    <t>Labor 1</t>
  </si>
  <si>
    <t>Labor Description 1</t>
  </si>
  <si>
    <t>L1102</t>
  </si>
  <si>
    <t>Labor 2</t>
  </si>
  <si>
    <t>Labor Description 2</t>
  </si>
  <si>
    <t>Project 1</t>
  </si>
  <si>
    <t>P101</t>
  </si>
  <si>
    <t>P102</t>
  </si>
  <si>
    <t>Project 2</t>
  </si>
  <si>
    <t>Hour</t>
  </si>
  <si>
    <t>Minute</t>
  </si>
  <si>
    <t>Total Project</t>
  </si>
  <si>
    <t>Total Table 1</t>
  </si>
  <si>
    <t>Total Table 2</t>
  </si>
  <si>
    <t>Total Table 3</t>
  </si>
  <si>
    <t>Additional</t>
  </si>
  <si>
    <t>Project Values</t>
  </si>
  <si>
    <t>Labor Values</t>
  </si>
  <si>
    <t>Material Values</t>
  </si>
  <si>
    <t>month date</t>
  </si>
  <si>
    <t>month due date</t>
  </si>
  <si>
    <t>Payment Terms</t>
  </si>
  <si>
    <t>Based on Invoice Issued Date</t>
  </si>
  <si>
    <t>Based on Invoice Due Date</t>
  </si>
  <si>
    <t>paid date - due date</t>
  </si>
  <si>
    <t>sort</t>
  </si>
  <si>
    <t>Issued</t>
  </si>
  <si>
    <t>No of Invoice</t>
  </si>
  <si>
    <t>Invoice Date</t>
  </si>
  <si>
    <t>Month</t>
  </si>
  <si>
    <t>January</t>
  </si>
  <si>
    <t>Reference</t>
  </si>
  <si>
    <t>Issue Date</t>
  </si>
  <si>
    <t>issue</t>
  </si>
  <si>
    <t>due</t>
  </si>
  <si>
    <t>paid</t>
  </si>
  <si>
    <t>March</t>
  </si>
  <si>
    <t>February</t>
  </si>
  <si>
    <t>April</t>
  </si>
  <si>
    <t>May</t>
  </si>
  <si>
    <t>June</t>
  </si>
  <si>
    <t>July</t>
  </si>
  <si>
    <t>August</t>
  </si>
  <si>
    <t>September</t>
  </si>
  <si>
    <t>October</t>
  </si>
  <si>
    <t>input boxes</t>
  </si>
  <si>
    <t>anchor reference, contain excel formula, do not change the word</t>
  </si>
  <si>
    <t>refer to other cells in setup worksheet, contain excel formula</t>
  </si>
  <si>
    <t>&lt;&lt;&lt;&lt;&lt; remember to change this filename if you save the file as another name</t>
  </si>
  <si>
    <t>A documentary credit confirmed by a bank</t>
  </si>
  <si>
    <t>© 2015 - excelindo.com</t>
  </si>
  <si>
    <t>: -</t>
  </si>
  <si>
    <t/>
  </si>
  <si>
    <t>-</t>
  </si>
  <si>
    <t>30, 40</t>
  </si>
  <si>
    <t>50, 60</t>
  </si>
  <si>
    <t>Copacabana Street 11 o Miami o USA o 333999 Phone (1) 555-999-444 o (1) 555-999-555 o MoveOnIncorporatedXYZ.com</t>
  </si>
  <si>
    <t>ONLY AVAILABLE IN PRO VERSION</t>
  </si>
  <si>
    <t>Features</t>
  </si>
  <si>
    <t>Lite</t>
  </si>
  <si>
    <t>Pro</t>
  </si>
  <si>
    <t>Notes</t>
  </si>
  <si>
    <t>Free</t>
  </si>
  <si>
    <t>Price is subject to change without prior notice</t>
  </si>
  <si>
    <t>Layout Customization</t>
  </si>
  <si>
    <t>1 - 10</t>
  </si>
  <si>
    <t>1 - 100</t>
  </si>
  <si>
    <t>Number of Customer Record</t>
  </si>
  <si>
    <t>1 - 50</t>
  </si>
  <si>
    <t>Number of Project Price Setup Record</t>
  </si>
  <si>
    <t>Number of Material Price Setup Record</t>
  </si>
  <si>
    <t>Number of Labor Price Setup Record</t>
  </si>
  <si>
    <t>Number of Invoice Record</t>
  </si>
  <si>
    <t>1 - 25</t>
  </si>
  <si>
    <t>1 - 200</t>
  </si>
  <si>
    <t>Number of Invoice Model</t>
  </si>
  <si>
    <t>1 - 500</t>
  </si>
  <si>
    <t>1 - 1,200</t>
  </si>
  <si>
    <t>USD 14.99</t>
  </si>
  <si>
    <t>Invoice Creator Lite V3.0.xlsx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</si>
</sst>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 mmmm\ dd\,\ yyyy"/>
    <numFmt numFmtId="165" formatCode="_(* #,##0_);_(* \(#,##0\);_(* &quot;-&quot;??_);_(@_)"/>
    <numFmt numFmtId="166" formatCode="00"/>
    <numFmt numFmtId="167" formatCode="mmmm"/>
    <numFmt numFmtId="168" formatCode="m/d/yy;@"/>
    <numFmt numFmtId="169" formatCode="0_);\(0\)"/>
    <numFmt numFmtId="170" formatCode="mm/dd/yy;@"/>
  </numFmts>
  <fonts count="49" x14ac:knownFonts="1">
    <font>
      <sz val="11"/>
      <color theme="1"/>
      <name val="Calibri"/>
      <family val="2"/>
      <scheme val="minor"/>
    </font>
    <font>
      <b/>
      <sz val="11"/>
      <color theme="0"/>
      <name val="Calibri"/>
      <family val="2"/>
      <scheme val="minor"/>
    </font>
    <font>
      <b/>
      <sz val="36"/>
      <color theme="1"/>
      <name val="Arial Rounded MT Bold"/>
      <family val="2"/>
    </font>
    <font>
      <sz val="11"/>
      <color theme="1"/>
      <name val="Calibri"/>
      <family val="2"/>
    </font>
    <font>
      <b/>
      <sz val="11"/>
      <color theme="1"/>
      <name val="Calibri"/>
      <family val="2"/>
    </font>
    <font>
      <sz val="10"/>
      <color rgb="FFFF0000"/>
      <name val="Calibri"/>
      <family val="2"/>
      <scheme val="minor"/>
    </font>
    <font>
      <sz val="10"/>
      <name val="Calibri"/>
      <family val="2"/>
      <scheme val="minor"/>
    </font>
    <font>
      <b/>
      <sz val="24"/>
      <name val="Calibri"/>
      <family val="2"/>
      <scheme val="minor"/>
    </font>
    <font>
      <b/>
      <sz val="11"/>
      <color theme="0"/>
      <name val="Calibri"/>
      <family val="2"/>
    </font>
    <font>
      <b/>
      <sz val="26"/>
      <color theme="0"/>
      <name val="Calibri"/>
      <family val="2"/>
      <scheme val="minor"/>
    </font>
    <font>
      <b/>
      <sz val="26"/>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1"/>
      <color theme="0"/>
      <name val="Calibri"/>
      <family val="2"/>
    </font>
    <font>
      <i/>
      <sz val="11"/>
      <color theme="1"/>
      <name val="Calibri"/>
      <family val="2"/>
      <scheme val="minor"/>
    </font>
    <font>
      <b/>
      <u/>
      <sz val="14"/>
      <color theme="0"/>
      <name val="Calibri"/>
      <family val="2"/>
      <scheme val="minor"/>
    </font>
    <font>
      <b/>
      <sz val="14"/>
      <color theme="1"/>
      <name val="Calibri"/>
      <family val="2"/>
      <scheme val="minor"/>
    </font>
    <font>
      <sz val="11"/>
      <color theme="1"/>
      <name val="Franklin Gothic Medium"/>
      <family val="2"/>
    </font>
    <font>
      <b/>
      <sz val="36"/>
      <color theme="1"/>
      <name val="Franklin Gothic Medium"/>
      <family val="2"/>
    </font>
    <font>
      <b/>
      <sz val="11"/>
      <color theme="1"/>
      <name val="Franklin Gothic Medium"/>
      <family val="2"/>
    </font>
    <font>
      <b/>
      <sz val="9"/>
      <color theme="1"/>
      <name val="Franklin Gothic Medium"/>
      <family val="2"/>
    </font>
    <font>
      <sz val="36"/>
      <color theme="1"/>
      <name val="Franklin Gothic Medium"/>
      <family val="2"/>
    </font>
    <font>
      <sz val="9"/>
      <color theme="1"/>
      <name val="Franklin Gothic Medium"/>
      <family val="2"/>
    </font>
    <font>
      <sz val="16"/>
      <color theme="1"/>
      <name val="Franklin Gothic Medium"/>
      <family val="2"/>
    </font>
    <font>
      <sz val="11"/>
      <color theme="0"/>
      <name val="Calibri"/>
      <family val="2"/>
      <scheme val="minor"/>
    </font>
    <font>
      <b/>
      <sz val="11"/>
      <color theme="0"/>
      <name val="Franklin Gothic Medium"/>
      <family val="2"/>
    </font>
    <font>
      <sz val="20"/>
      <color theme="3" tint="-0.249977111117893"/>
      <name val="Franklin Gothic Medium"/>
      <family val="2"/>
    </font>
    <font>
      <sz val="11"/>
      <color theme="3" tint="-0.249977111117893"/>
      <name val="Franklin Gothic Medium"/>
      <family val="2"/>
    </font>
    <font>
      <sz val="11"/>
      <color theme="4" tint="-0.249977111117893"/>
      <name val="Franklin Gothic Medium"/>
      <family val="2"/>
    </font>
    <font>
      <b/>
      <sz val="11"/>
      <color theme="4" tint="-0.249977111117893"/>
      <name val="Franklin Gothic Medium"/>
      <family val="2"/>
    </font>
    <font>
      <sz val="11"/>
      <name val="Calibri"/>
      <family val="2"/>
    </font>
    <font>
      <sz val="11"/>
      <name val="Calibri"/>
      <family val="2"/>
      <scheme val="minor"/>
    </font>
    <font>
      <sz val="14"/>
      <color theme="1"/>
      <name val="Franklin Gothic Medium"/>
      <family val="2"/>
    </font>
    <font>
      <sz val="11"/>
      <color rgb="FF0000FF"/>
      <name val="Franklin Gothic Medium"/>
      <family val="2"/>
    </font>
    <font>
      <sz val="11"/>
      <color theme="0"/>
      <name val="Franklin Gothic Medium"/>
      <family val="2"/>
    </font>
    <font>
      <sz val="14"/>
      <color rgb="FFFFFF00"/>
      <name val="Calibri"/>
      <family val="2"/>
      <scheme val="minor"/>
    </font>
    <font>
      <b/>
      <sz val="11"/>
      <color theme="0" tint="-0.499984740745262"/>
      <name val="Calibri"/>
      <family val="2"/>
      <scheme val="minor"/>
    </font>
    <font>
      <sz val="11"/>
      <color theme="0" tint="-0.499984740745262"/>
      <name val="Calibri"/>
      <family val="2"/>
      <scheme val="minor"/>
    </font>
    <font>
      <sz val="11"/>
      <color theme="0" tint="-0.499984740745262"/>
      <name val="Franklin Gothic Medium"/>
      <family val="2"/>
    </font>
    <font>
      <i/>
      <sz val="11"/>
      <color theme="0" tint="-0.499984740745262"/>
      <name val="Calibri"/>
      <family val="2"/>
      <scheme val="minor"/>
    </font>
    <font>
      <b/>
      <sz val="36"/>
      <color theme="0" tint="-0.499984740745262"/>
      <name val="Franklin Gothic Medium"/>
      <family val="2"/>
    </font>
    <font>
      <b/>
      <sz val="11"/>
      <color theme="0" tint="-0.499984740745262"/>
      <name val="Franklin Gothic Medium"/>
      <family val="2"/>
    </font>
    <font>
      <b/>
      <sz val="9"/>
      <color theme="0" tint="-0.499984740745262"/>
      <name val="Franklin Gothic Medium"/>
      <family val="2"/>
    </font>
    <font>
      <b/>
      <sz val="14"/>
      <color theme="0" tint="-0.499984740745262"/>
      <name val="Franklin Gothic Medium"/>
      <family val="2"/>
    </font>
    <font>
      <sz val="10"/>
      <color theme="0"/>
      <name val="Calibri"/>
      <family val="2"/>
      <scheme val="minor"/>
    </font>
    <font>
      <b/>
      <sz val="24"/>
      <color theme="0"/>
      <name val="Calibri"/>
      <family val="2"/>
      <scheme val="minor"/>
    </font>
    <font>
      <b/>
      <sz val="10"/>
      <color theme="0"/>
      <name val="Calibri"/>
      <family val="2"/>
      <scheme val="minor"/>
    </font>
    <font>
      <sz val="11"/>
      <color rgb="FFFF0000"/>
      <name val="Calibri"/>
      <family val="2"/>
      <scheme val="minor"/>
    </font>
  </fonts>
  <fills count="15">
    <fill>
      <patternFill patternType="none"/>
    </fill>
    <fill>
      <patternFill patternType="gray125"/>
    </fill>
    <fill>
      <patternFill patternType="solid">
        <fgColor rgb="FF548DD4"/>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DashDot">
        <color theme="3" tint="-0.499984740745262"/>
      </left>
      <right/>
      <top/>
      <bottom/>
      <diagonal/>
    </border>
    <border>
      <left/>
      <right/>
      <top style="medium">
        <color indexed="64"/>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top style="thin">
        <color theme="4" tint="-0.24994659260841701"/>
      </top>
      <bottom/>
      <diagonal/>
    </border>
    <border>
      <left style="thin">
        <color theme="4" tint="-0.24994659260841701"/>
      </left>
      <right/>
      <top/>
      <bottom/>
      <diagonal/>
    </border>
    <border>
      <left style="thin">
        <color theme="4" tint="-0.24994659260841701"/>
      </left>
      <right/>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top/>
      <bottom/>
      <diagonal/>
    </border>
  </borders>
  <cellStyleXfs count="4">
    <xf numFmtId="0" fontId="0" fillId="0" borderId="0"/>
    <xf numFmtId="0" fontId="11" fillId="0" borderId="0" applyNumberFormat="0" applyFill="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458">
    <xf numFmtId="0" fontId="0" fillId="0" borderId="0" xfId="0"/>
    <xf numFmtId="0" fontId="0" fillId="0" borderId="1" xfId="0" applyBorder="1"/>
    <xf numFmtId="0" fontId="0" fillId="0" borderId="10" xfId="0" applyBorder="1"/>
    <xf numFmtId="0" fontId="0" fillId="0" borderId="0" xfId="0" applyBorder="1"/>
    <xf numFmtId="0" fontId="3" fillId="0" borderId="4" xfId="0" applyFont="1" applyBorder="1" applyAlignment="1">
      <alignment horizontal="left" vertical="center" wrapText="1"/>
    </xf>
    <xf numFmtId="0" fontId="0" fillId="0" borderId="0" xfId="0" applyAlignment="1">
      <alignment horizontal="center"/>
    </xf>
    <xf numFmtId="0" fontId="5" fillId="4" borderId="0" xfId="0" applyNumberFormat="1"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6" fillId="5" borderId="0" xfId="0" applyFont="1" applyFill="1" applyAlignment="1">
      <alignment vertical="center"/>
    </xf>
    <xf numFmtId="0" fontId="3" fillId="0" borderId="0" xfId="0" applyFont="1" applyFill="1" applyBorder="1" applyAlignment="1">
      <alignment vertical="center"/>
    </xf>
    <xf numFmtId="0" fontId="1" fillId="6" borderId="1" xfId="0" applyFont="1" applyFill="1" applyBorder="1" applyAlignment="1">
      <alignment horizontal="center"/>
    </xf>
    <xf numFmtId="0" fontId="3" fillId="0" borderId="0" xfId="0" applyFont="1" applyBorder="1" applyAlignment="1">
      <alignment horizontal="left" vertical="center" wrapText="1"/>
    </xf>
    <xf numFmtId="0" fontId="0" fillId="0" borderId="1" xfId="0" applyBorder="1" applyAlignment="1">
      <alignment horizontal="left" vertical="center"/>
    </xf>
    <xf numFmtId="0" fontId="5" fillId="4" borderId="0" xfId="0" applyNumberFormat="1" applyFont="1" applyFill="1" applyAlignment="1">
      <alignment horizontal="left" vertical="center"/>
    </xf>
    <xf numFmtId="0" fontId="6" fillId="4" borderId="0" xfId="0" applyFont="1" applyFill="1" applyAlignment="1">
      <alignment horizontal="left" vertical="center"/>
    </xf>
    <xf numFmtId="0" fontId="0" fillId="0" borderId="0" xfId="0" applyAlignment="1">
      <alignment horizontal="left" vertical="center"/>
    </xf>
    <xf numFmtId="0" fontId="7" fillId="4" borderId="0" xfId="0" applyFont="1" applyFill="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left" vertical="center"/>
    </xf>
    <xf numFmtId="0" fontId="10" fillId="0" borderId="15" xfId="0" applyFont="1" applyBorder="1" applyAlignment="1">
      <alignment horizontal="left" vertical="center"/>
    </xf>
    <xf numFmtId="0" fontId="0" fillId="0" borderId="15" xfId="0" applyBorder="1" applyAlignment="1">
      <alignment horizontal="left" vertical="center"/>
    </xf>
    <xf numFmtId="0" fontId="4" fillId="0" borderId="15" xfId="0" applyFont="1" applyBorder="1" applyAlignment="1">
      <alignment horizontal="left" vertical="center"/>
    </xf>
    <xf numFmtId="0" fontId="4" fillId="0" borderId="15" xfId="0" applyFont="1" applyBorder="1" applyAlignment="1">
      <alignment horizontal="left" vertical="center" wrapText="1"/>
    </xf>
    <xf numFmtId="0" fontId="13" fillId="0" borderId="15" xfId="0" applyFont="1" applyBorder="1" applyAlignment="1">
      <alignment horizontal="left" vertical="center"/>
    </xf>
    <xf numFmtId="0" fontId="0" fillId="0" borderId="10" xfId="0" applyBorder="1" applyAlignment="1">
      <alignment horizontal="left" vertical="center"/>
    </xf>
    <xf numFmtId="0" fontId="4" fillId="0" borderId="0"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5" xfId="0" applyFont="1" applyFill="1" applyBorder="1" applyAlignment="1">
      <alignment horizontal="left" vertical="center"/>
    </xf>
    <xf numFmtId="0" fontId="4" fillId="0" borderId="0" xfId="0" applyFont="1" applyFill="1" applyBorder="1" applyAlignment="1">
      <alignment horizontal="left" vertical="center"/>
    </xf>
    <xf numFmtId="0" fontId="8" fillId="5" borderId="4" xfId="0" applyFont="1" applyFill="1" applyBorder="1" applyAlignment="1">
      <alignment horizontal="left" vertical="center" wrapText="1"/>
    </xf>
    <xf numFmtId="0" fontId="8" fillId="5" borderId="1" xfId="0" applyFont="1" applyFill="1" applyBorder="1" applyAlignment="1">
      <alignment horizontal="left" vertical="center" wrapText="1"/>
    </xf>
    <xf numFmtId="0" fontId="0" fillId="6" borderId="0" xfId="0" applyFill="1" applyAlignment="1">
      <alignment horizontal="left" vertical="center"/>
    </xf>
    <xf numFmtId="0" fontId="15" fillId="0" borderId="0" xfId="0" applyFont="1"/>
    <xf numFmtId="0" fontId="0" fillId="0" borderId="1" xfId="0" applyBorder="1" applyAlignment="1">
      <alignment horizontal="center" vertical="center"/>
    </xf>
    <xf numFmtId="0" fontId="0" fillId="0" borderId="12" xfId="0" applyBorder="1" applyAlignment="1">
      <alignment vertical="center"/>
    </xf>
    <xf numFmtId="0" fontId="13" fillId="0" borderId="0" xfId="0" applyFont="1" applyBorder="1" applyAlignment="1"/>
    <xf numFmtId="0" fontId="0" fillId="0" borderId="16" xfId="0" applyBorder="1"/>
    <xf numFmtId="0" fontId="13" fillId="0" borderId="0" xfId="0" applyFont="1" applyAlignment="1">
      <alignment vertical="center"/>
    </xf>
    <xf numFmtId="0" fontId="15" fillId="0" borderId="0" xfId="0" applyFont="1" applyBorder="1" applyAlignment="1">
      <alignment horizontal="left" vertical="top" wrapText="1"/>
    </xf>
    <xf numFmtId="0" fontId="0" fillId="0" borderId="8" xfId="0" applyBorder="1"/>
    <xf numFmtId="0" fontId="0" fillId="0" borderId="5" xfId="0" applyBorder="1"/>
    <xf numFmtId="0" fontId="9" fillId="9" borderId="1" xfId="0" applyFont="1" applyFill="1" applyBorder="1" applyAlignment="1">
      <alignment horizontal="center" vertical="center"/>
    </xf>
    <xf numFmtId="0" fontId="1" fillId="9" borderId="1" xfId="0" applyFont="1" applyFill="1" applyBorder="1"/>
    <xf numFmtId="0" fontId="1" fillId="9" borderId="1" xfId="0" applyFont="1" applyFill="1" applyBorder="1" applyAlignment="1">
      <alignment horizontal="left"/>
    </xf>
    <xf numFmtId="0" fontId="8" fillId="9" borderId="4"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9" borderId="4" xfId="0" applyFont="1" applyFill="1" applyBorder="1" applyAlignment="1">
      <alignment horizontal="left" vertical="center"/>
    </xf>
    <xf numFmtId="0" fontId="14" fillId="9" borderId="6" xfId="0" applyFont="1" applyFill="1" applyBorder="1" applyAlignment="1">
      <alignment horizontal="left" vertical="center"/>
    </xf>
    <xf numFmtId="0" fontId="8" fillId="7" borderId="4"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4" xfId="0" applyFont="1" applyFill="1" applyBorder="1" applyAlignment="1">
      <alignment horizontal="left" vertical="center"/>
    </xf>
    <xf numFmtId="0" fontId="14" fillId="7" borderId="6" xfId="0" applyFont="1" applyFill="1" applyBorder="1" applyAlignment="1">
      <alignment horizontal="left" vertical="center"/>
    </xf>
    <xf numFmtId="0" fontId="8" fillId="5" borderId="4" xfId="0" applyFont="1" applyFill="1" applyBorder="1" applyAlignment="1">
      <alignment horizontal="left" vertical="center"/>
    </xf>
    <xf numFmtId="0" fontId="14" fillId="5" borderId="6" xfId="0" applyFont="1" applyFill="1" applyBorder="1" applyAlignment="1">
      <alignment horizontal="left" vertical="center"/>
    </xf>
    <xf numFmtId="0" fontId="18" fillId="0" borderId="0" xfId="0" applyFont="1"/>
    <xf numFmtId="0" fontId="18" fillId="0" borderId="0" xfId="0" applyFont="1" applyBorder="1" applyAlignment="1">
      <alignment vertical="center" wrapText="1"/>
    </xf>
    <xf numFmtId="164" fontId="18" fillId="0" borderId="0" xfId="0" applyNumberFormat="1" applyFont="1" applyBorder="1" applyAlignment="1">
      <alignment vertical="center" wrapText="1"/>
    </xf>
    <xf numFmtId="0" fontId="18" fillId="0" borderId="0" xfId="0" applyFont="1" applyBorder="1" applyAlignment="1">
      <alignment horizontal="left" vertical="center" wrapText="1"/>
    </xf>
    <xf numFmtId="0" fontId="18" fillId="0" borderId="0" xfId="0" applyFont="1" applyAlignment="1"/>
    <xf numFmtId="0" fontId="18" fillId="0" borderId="0" xfId="0" applyFont="1" applyAlignment="1">
      <alignment vertical="center" wrapText="1"/>
    </xf>
    <xf numFmtId="0" fontId="18" fillId="0" borderId="0" xfId="0" applyFont="1" applyAlignment="1">
      <alignment vertical="center"/>
    </xf>
    <xf numFmtId="0" fontId="18" fillId="0" borderId="1" xfId="0" applyFont="1" applyBorder="1" applyAlignment="1">
      <alignment horizontal="center" vertical="center" wrapText="1"/>
    </xf>
    <xf numFmtId="0" fontId="18" fillId="2" borderId="0" xfId="0" applyFont="1" applyFill="1" applyAlignment="1">
      <alignment vertical="center" wrapText="1"/>
    </xf>
    <xf numFmtId="10" fontId="18" fillId="0" borderId="0" xfId="2" applyNumberFormat="1" applyFont="1" applyBorder="1" applyAlignment="1">
      <alignment horizontal="center" vertical="center" wrapText="1"/>
    </xf>
    <xf numFmtId="0" fontId="20" fillId="0" borderId="0" xfId="0" applyFont="1" applyAlignment="1">
      <alignment vertical="center" wrapText="1"/>
    </xf>
    <xf numFmtId="0" fontId="20" fillId="3" borderId="1" xfId="0" applyFont="1" applyFill="1" applyBorder="1" applyAlignment="1">
      <alignment horizontal="center"/>
    </xf>
    <xf numFmtId="0" fontId="18" fillId="0" borderId="1" xfId="3" applyNumberFormat="1" applyFont="1" applyBorder="1" applyAlignment="1">
      <alignment horizontal="center" vertical="center" wrapText="1"/>
    </xf>
    <xf numFmtId="0" fontId="18" fillId="0" borderId="1" xfId="2" applyNumberFormat="1" applyFont="1" applyBorder="1" applyAlignment="1">
      <alignment horizontal="center" vertical="center" wrapText="1"/>
    </xf>
    <xf numFmtId="43" fontId="18" fillId="0" borderId="1" xfId="3" applyFont="1" applyBorder="1"/>
    <xf numFmtId="0" fontId="18" fillId="3" borderId="1" xfId="0" applyFont="1" applyFill="1" applyBorder="1" applyAlignment="1">
      <alignment horizontal="center"/>
    </xf>
    <xf numFmtId="0" fontId="3" fillId="0" borderId="15" xfId="0" applyFont="1" applyBorder="1" applyAlignment="1">
      <alignment horizontal="left" vertical="center"/>
    </xf>
    <xf numFmtId="0" fontId="3" fillId="4" borderId="5" xfId="0" applyFont="1" applyFill="1" applyBorder="1" applyAlignment="1">
      <alignment horizontal="left" vertical="center"/>
    </xf>
    <xf numFmtId="0" fontId="0" fillId="0" borderId="0" xfId="0" applyAlignment="1">
      <alignment vertical="center" wrapText="1"/>
    </xf>
    <xf numFmtId="0" fontId="15" fillId="0" borderId="10" xfId="0" applyFont="1" applyBorder="1" applyAlignment="1">
      <alignment vertical="top" wrapText="1"/>
    </xf>
    <xf numFmtId="0" fontId="3" fillId="0" borderId="4" xfId="0" applyFont="1" applyBorder="1" applyAlignment="1">
      <alignment horizontal="center" vertical="center" wrapText="1"/>
    </xf>
    <xf numFmtId="0" fontId="8" fillId="7" borderId="4" xfId="0" applyFont="1" applyFill="1" applyBorder="1" applyAlignment="1">
      <alignment vertical="center" wrapText="1"/>
    </xf>
    <xf numFmtId="0" fontId="8" fillId="7" borderId="1" xfId="0" applyFont="1" applyFill="1" applyBorder="1" applyAlignment="1">
      <alignment vertical="center" wrapText="1"/>
    </xf>
    <xf numFmtId="43" fontId="18" fillId="0" borderId="0" xfId="3" applyFont="1" applyBorder="1" applyAlignment="1">
      <alignment vertical="center" wrapText="1"/>
    </xf>
    <xf numFmtId="165" fontId="18" fillId="0" borderId="1" xfId="3" applyNumberFormat="1" applyFont="1" applyBorder="1" applyAlignment="1">
      <alignment horizontal="center" vertical="center" wrapText="1"/>
    </xf>
    <xf numFmtId="0" fontId="24" fillId="0" borderId="0" xfId="0" applyFont="1"/>
    <xf numFmtId="0" fontId="8" fillId="9" borderId="4" xfId="0" applyFont="1" applyFill="1" applyBorder="1" applyAlignment="1">
      <alignment horizontal="left" vertical="center" wrapText="1"/>
    </xf>
    <xf numFmtId="0" fontId="8" fillId="5" borderId="4" xfId="0" applyFont="1" applyFill="1" applyBorder="1" applyAlignment="1">
      <alignment horizontal="left" vertical="center" wrapText="1"/>
    </xf>
    <xf numFmtId="0" fontId="25" fillId="0" borderId="0" xfId="0" applyFont="1" applyBorder="1"/>
    <xf numFmtId="0" fontId="18" fillId="0" borderId="0" xfId="0" applyFont="1" applyAlignment="1">
      <alignment horizontal="center" vertical="center"/>
    </xf>
    <xf numFmtId="0" fontId="25" fillId="0" borderId="0" xfId="0" applyFont="1" applyBorder="1" applyAlignment="1">
      <alignment horizontal="left" vertical="center"/>
    </xf>
    <xf numFmtId="0" fontId="0" fillId="0" borderId="2" xfId="0" applyBorder="1" applyAlignment="1">
      <alignment horizontal="left" vertical="center"/>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8" fillId="3" borderId="0" xfId="0" applyFont="1" applyFill="1" applyBorder="1" applyAlignment="1">
      <alignment horizontal="left" vertical="center" wrapText="1"/>
    </xf>
    <xf numFmtId="0" fontId="8" fillId="3" borderId="0" xfId="0" applyFont="1" applyFill="1" applyBorder="1" applyAlignment="1">
      <alignment horizontal="left" vertical="center"/>
    </xf>
    <xf numFmtId="0" fontId="31" fillId="0" borderId="0" xfId="0" applyFont="1" applyFill="1" applyAlignment="1">
      <alignment horizontal="left" vertical="center"/>
    </xf>
    <xf numFmtId="0" fontId="32" fillId="0" borderId="0" xfId="0" applyFont="1" applyFill="1" applyAlignment="1">
      <alignment horizontal="left" vertical="center"/>
    </xf>
    <xf numFmtId="0" fontId="31" fillId="0" borderId="0" xfId="0" applyFont="1" applyFill="1" applyBorder="1" applyAlignment="1">
      <alignment horizontal="left" vertical="center"/>
    </xf>
    <xf numFmtId="0" fontId="1" fillId="3" borderId="7" xfId="0" applyFont="1" applyFill="1" applyBorder="1" applyAlignment="1">
      <alignment horizontal="left" vertical="center"/>
    </xf>
    <xf numFmtId="0" fontId="8" fillId="3" borderId="8" xfId="0" applyFont="1" applyFill="1" applyBorder="1" applyAlignment="1">
      <alignment horizontal="left" vertical="center" wrapText="1"/>
    </xf>
    <xf numFmtId="0" fontId="1" fillId="3" borderId="8" xfId="0" applyFont="1" applyFill="1" applyBorder="1" applyAlignment="1">
      <alignment horizontal="left" vertical="center"/>
    </xf>
    <xf numFmtId="10" fontId="8" fillId="3" borderId="11" xfId="2" applyNumberFormat="1" applyFont="1" applyFill="1" applyBorder="1" applyAlignment="1">
      <alignment horizontal="center" vertical="center" wrapText="1"/>
    </xf>
    <xf numFmtId="0" fontId="1" fillId="3" borderId="9" xfId="0" applyFont="1" applyFill="1" applyBorder="1" applyAlignment="1">
      <alignment horizontal="left" vertical="center"/>
    </xf>
    <xf numFmtId="0" fontId="1" fillId="3" borderId="0" xfId="0" applyFont="1" applyFill="1" applyBorder="1" applyAlignment="1">
      <alignment horizontal="left" vertical="center"/>
    </xf>
    <xf numFmtId="10" fontId="8" fillId="3" borderId="12" xfId="2" applyNumberFormat="1" applyFont="1" applyFill="1" applyBorder="1" applyAlignment="1">
      <alignment horizontal="center" vertical="center" wrapText="1"/>
    </xf>
    <xf numFmtId="0" fontId="1" fillId="3" borderId="13" xfId="0" applyFont="1" applyFill="1" applyBorder="1" applyAlignment="1">
      <alignment horizontal="left" vertical="center"/>
    </xf>
    <xf numFmtId="0" fontId="8" fillId="3" borderId="10" xfId="0" applyFont="1" applyFill="1" applyBorder="1" applyAlignment="1">
      <alignment horizontal="left" vertical="center" wrapText="1"/>
    </xf>
    <xf numFmtId="0" fontId="1" fillId="3" borderId="10" xfId="0" applyFont="1" applyFill="1" applyBorder="1" applyAlignment="1">
      <alignment horizontal="left" vertical="center"/>
    </xf>
    <xf numFmtId="10" fontId="8" fillId="3" borderId="14" xfId="2" applyNumberFormat="1" applyFont="1" applyFill="1" applyBorder="1" applyAlignment="1">
      <alignment horizontal="center" vertical="center" wrapText="1"/>
    </xf>
    <xf numFmtId="0" fontId="8" fillId="3" borderId="0" xfId="0" applyFont="1" applyFill="1" applyAlignment="1">
      <alignment horizontal="left" vertical="center"/>
    </xf>
    <xf numFmtId="10" fontId="8" fillId="3" borderId="6" xfId="2" applyNumberFormat="1" applyFont="1" applyFill="1" applyBorder="1" applyAlignment="1">
      <alignment horizontal="center" vertical="center" wrapTex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wrapText="1"/>
    </xf>
    <xf numFmtId="0" fontId="1" fillId="3" borderId="5" xfId="0" applyFont="1" applyFill="1" applyBorder="1" applyAlignment="1">
      <alignment horizontal="left" vertical="center"/>
    </xf>
    <xf numFmtId="168" fontId="5" fillId="4" borderId="0" xfId="0" applyNumberFormat="1" applyFont="1" applyFill="1" applyAlignment="1">
      <alignment vertical="center"/>
    </xf>
    <xf numFmtId="168" fontId="6" fillId="4" borderId="0" xfId="0" applyNumberFormat="1" applyFont="1" applyFill="1" applyAlignment="1">
      <alignment vertical="center"/>
    </xf>
    <xf numFmtId="168" fontId="7" fillId="4" borderId="0" xfId="0" applyNumberFormat="1" applyFont="1" applyFill="1" applyAlignment="1">
      <alignment vertical="center"/>
    </xf>
    <xf numFmtId="0" fontId="0" fillId="0" borderId="0" xfId="0" applyAlignment="1">
      <alignment vertical="center"/>
    </xf>
    <xf numFmtId="168" fontId="18" fillId="0" borderId="0" xfId="0" applyNumberFormat="1" applyFont="1" applyAlignment="1">
      <alignment vertical="center"/>
    </xf>
    <xf numFmtId="0" fontId="26" fillId="8" borderId="0" xfId="0" applyFont="1" applyFill="1" applyAlignment="1">
      <alignment vertical="center"/>
    </xf>
    <xf numFmtId="168" fontId="26" fillId="8" borderId="0" xfId="0" applyNumberFormat="1" applyFont="1" applyFill="1" applyAlignment="1">
      <alignment vertical="center"/>
    </xf>
    <xf numFmtId="0" fontId="18" fillId="0" borderId="1" xfId="0" applyFont="1" applyBorder="1" applyAlignment="1">
      <alignment vertical="center"/>
    </xf>
    <xf numFmtId="0" fontId="18" fillId="0" borderId="1" xfId="0" applyFont="1" applyBorder="1" applyAlignment="1">
      <alignment horizontal="center" vertical="center"/>
    </xf>
    <xf numFmtId="168" fontId="18" fillId="0" borderId="1" xfId="0" applyNumberFormat="1" applyFont="1" applyBorder="1" applyAlignment="1">
      <alignment vertical="center"/>
    </xf>
    <xf numFmtId="169" fontId="34" fillId="0" borderId="1" xfId="0" applyNumberFormat="1" applyFont="1" applyBorder="1" applyAlignment="1">
      <alignment horizontal="center" vertical="center"/>
    </xf>
    <xf numFmtId="0" fontId="11" fillId="0" borderId="1" xfId="1" applyBorder="1" applyAlignment="1">
      <alignment horizontal="center" vertical="center"/>
    </xf>
    <xf numFmtId="14" fontId="18" fillId="0" borderId="1" xfId="0" applyNumberFormat="1" applyFont="1" applyBorder="1" applyAlignment="1">
      <alignment vertical="center"/>
    </xf>
    <xf numFmtId="0" fontId="5" fillId="4" borderId="0" xfId="0" applyNumberFormat="1" applyFont="1" applyFill="1" applyAlignment="1">
      <alignment horizontal="center" vertical="center"/>
    </xf>
    <xf numFmtId="0" fontId="26" fillId="8" borderId="0" xfId="0" applyFont="1" applyFill="1" applyAlignment="1">
      <alignment horizontal="center" vertical="center"/>
    </xf>
    <xf numFmtId="0" fontId="14" fillId="0" borderId="0" xfId="0" applyFont="1" applyBorder="1" applyAlignment="1">
      <alignment vertical="center"/>
    </xf>
    <xf numFmtId="0" fontId="25" fillId="0" borderId="0" xfId="0" applyFont="1" applyFill="1" applyBorder="1"/>
    <xf numFmtId="0" fontId="8" fillId="9" borderId="4" xfId="0" applyFont="1" applyFill="1" applyBorder="1" applyAlignment="1">
      <alignment horizontal="left" vertical="center" wrapText="1"/>
    </xf>
    <xf numFmtId="0" fontId="8" fillId="5" borderId="4" xfId="0" applyFont="1" applyFill="1" applyBorder="1" applyAlignment="1">
      <alignment horizontal="left" vertical="center" wrapText="1"/>
    </xf>
    <xf numFmtId="0" fontId="0" fillId="0" borderId="0" xfId="0" applyFill="1"/>
    <xf numFmtId="0" fontId="36" fillId="9" borderId="1" xfId="1" applyFont="1" applyFill="1" applyBorder="1" applyAlignment="1">
      <alignment horizontal="center" vertical="center" wrapText="1"/>
    </xf>
    <xf numFmtId="0" fontId="18" fillId="0" borderId="0" xfId="0" applyFont="1" applyAlignment="1">
      <alignment horizontal="left" vertical="center"/>
    </xf>
    <xf numFmtId="0" fontId="18" fillId="0" borderId="1" xfId="0" applyFont="1" applyBorder="1" applyAlignment="1">
      <alignment horizontal="left" vertical="center"/>
    </xf>
    <xf numFmtId="43" fontId="18" fillId="0" borderId="1" xfId="3" applyFont="1" applyBorder="1" applyAlignment="1">
      <alignment horizontal="center" vertical="center"/>
    </xf>
    <xf numFmtId="170" fontId="18" fillId="0" borderId="1" xfId="0" applyNumberFormat="1" applyFont="1" applyBorder="1" applyAlignment="1">
      <alignment horizontal="center" vertical="center"/>
    </xf>
    <xf numFmtId="0" fontId="35" fillId="0" borderId="0" xfId="0" applyFont="1" applyAlignment="1">
      <alignment vertical="center"/>
    </xf>
    <xf numFmtId="0" fontId="3" fillId="12" borderId="0" xfId="0" applyFont="1" applyFill="1" applyBorder="1" applyAlignment="1">
      <alignment horizontal="left" vertical="center" wrapText="1"/>
    </xf>
    <xf numFmtId="0" fontId="3" fillId="12" borderId="0" xfId="0" applyFont="1" applyFill="1" applyBorder="1" applyAlignment="1">
      <alignment horizontal="left" vertical="center"/>
    </xf>
    <xf numFmtId="0" fontId="3" fillId="12" borderId="5" xfId="0" applyFont="1" applyFill="1" applyBorder="1" applyAlignment="1">
      <alignment horizontal="left" vertical="center" wrapText="1"/>
    </xf>
    <xf numFmtId="0" fontId="3" fillId="12" borderId="5" xfId="0" applyFont="1" applyFill="1" applyBorder="1" applyAlignment="1">
      <alignment horizontal="left" vertical="center"/>
    </xf>
    <xf numFmtId="10" fontId="3" fillId="4" borderId="6" xfId="2" applyNumberFormat="1" applyFont="1" applyFill="1" applyBorder="1" applyAlignment="1">
      <alignment horizontal="center" vertical="center" wrapText="1"/>
    </xf>
    <xf numFmtId="10" fontId="3" fillId="4" borderId="11" xfId="2" applyNumberFormat="1" applyFont="1" applyFill="1" applyBorder="1" applyAlignment="1">
      <alignment horizontal="center" vertical="center" wrapText="1"/>
    </xf>
    <xf numFmtId="0" fontId="3" fillId="13" borderId="3"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0" fillId="4" borderId="1" xfId="0" applyFill="1" applyBorder="1" applyAlignment="1">
      <alignment horizontal="left" vertical="center"/>
    </xf>
    <xf numFmtId="0" fontId="0" fillId="4" borderId="2" xfId="0" applyFill="1" applyBorder="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13" borderId="5" xfId="0" applyFont="1" applyFill="1" applyBorder="1" applyAlignment="1">
      <alignment horizontal="left" vertical="center"/>
    </xf>
    <xf numFmtId="43" fontId="3" fillId="13" borderId="4" xfId="3" applyFont="1" applyFill="1" applyBorder="1" applyAlignment="1">
      <alignment horizontal="center" vertical="center" wrapText="1"/>
    </xf>
    <xf numFmtId="43" fontId="3" fillId="13" borderId="5" xfId="3" applyFont="1" applyFill="1" applyBorder="1" applyAlignment="1">
      <alignment horizontal="left" vertical="center" wrapText="1"/>
    </xf>
    <xf numFmtId="43" fontId="3" fillId="13" borderId="1" xfId="3" applyFont="1" applyFill="1" applyBorder="1" applyAlignment="1">
      <alignment horizontal="left" vertical="center" wrapText="1"/>
    </xf>
    <xf numFmtId="0" fontId="3" fillId="13" borderId="4" xfId="0" applyFont="1" applyFill="1" applyBorder="1" applyAlignment="1">
      <alignment horizontal="center" vertical="center" wrapText="1"/>
    </xf>
    <xf numFmtId="40" fontId="3" fillId="13" borderId="6" xfId="3" applyNumberFormat="1" applyFont="1" applyFill="1" applyBorder="1" applyAlignment="1">
      <alignment horizontal="right" vertical="center" wrapText="1" indent="1"/>
    </xf>
    <xf numFmtId="40" fontId="3" fillId="13" borderId="1" xfId="3" applyNumberFormat="1" applyFont="1" applyFill="1" applyBorder="1" applyAlignment="1">
      <alignment horizontal="right" vertical="center" wrapText="1" indent="1"/>
    </xf>
    <xf numFmtId="43" fontId="3" fillId="13" borderId="6" xfId="3" applyFont="1" applyFill="1" applyBorder="1" applyAlignment="1">
      <alignment horizontal="left" vertical="center" wrapText="1"/>
    </xf>
    <xf numFmtId="0" fontId="0" fillId="4" borderId="0" xfId="0" applyFill="1"/>
    <xf numFmtId="0" fontId="25" fillId="4" borderId="0" xfId="0" applyFont="1" applyFill="1" applyBorder="1"/>
    <xf numFmtId="0" fontId="3" fillId="4" borderId="10"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15" fontId="3" fillId="4" borderId="10" xfId="0" applyNumberFormat="1"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protection locked="0"/>
    </xf>
    <xf numFmtId="15" fontId="3" fillId="4" borderId="5" xfId="0" applyNumberFormat="1"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10" fontId="3" fillId="4" borderId="4" xfId="2" applyNumberFormat="1"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166" fontId="3" fillId="4" borderId="4" xfId="0" applyNumberFormat="1" applyFont="1" applyFill="1" applyBorder="1" applyAlignment="1" applyProtection="1">
      <alignment horizontal="center" vertical="center" wrapText="1"/>
      <protection locked="0"/>
    </xf>
    <xf numFmtId="166" fontId="3" fillId="4" borderId="5" xfId="0" applyNumberFormat="1" applyFont="1" applyFill="1" applyBorder="1" applyAlignment="1" applyProtection="1">
      <alignment horizontal="center" vertical="center" wrapText="1"/>
      <protection locked="0"/>
    </xf>
    <xf numFmtId="0" fontId="0" fillId="4" borderId="6" xfId="0" applyFill="1" applyBorder="1" applyAlignment="1" applyProtection="1">
      <alignment horizontal="left" vertical="center"/>
      <protection locked="0"/>
    </xf>
    <xf numFmtId="0" fontId="3" fillId="4" borderId="4" xfId="0" applyFont="1" applyFill="1" applyBorder="1" applyAlignment="1" applyProtection="1">
      <alignment horizontal="center" vertical="center" wrapText="1"/>
      <protection locked="0"/>
    </xf>
    <xf numFmtId="15" fontId="3" fillId="4" borderId="17" xfId="0" applyNumberFormat="1"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10" fontId="3" fillId="4" borderId="14" xfId="2" applyNumberFormat="1"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protection locked="0"/>
    </xf>
    <xf numFmtId="10" fontId="3" fillId="4" borderId="6" xfId="2" applyNumberFormat="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protection locked="0"/>
    </xf>
    <xf numFmtId="10" fontId="3" fillId="4" borderId="11" xfId="2" applyNumberFormat="1" applyFont="1" applyFill="1" applyBorder="1" applyAlignment="1" applyProtection="1">
      <alignment horizontal="center" vertical="center" wrapText="1"/>
      <protection locked="0"/>
    </xf>
    <xf numFmtId="0" fontId="0" fillId="4" borderId="0" xfId="0" applyFill="1" applyAlignment="1">
      <alignment horizontal="left" vertical="center"/>
    </xf>
    <xf numFmtId="0" fontId="0" fillId="12" borderId="0" xfId="0" applyFill="1" applyAlignment="1">
      <alignment horizontal="left" vertical="center"/>
    </xf>
    <xf numFmtId="0" fontId="0" fillId="3" borderId="0" xfId="0" applyFill="1" applyAlignment="1">
      <alignment horizontal="left" vertical="center"/>
    </xf>
    <xf numFmtId="0" fontId="3" fillId="4" borderId="4" xfId="0" applyFont="1" applyFill="1" applyBorder="1" applyAlignment="1" applyProtection="1">
      <alignment horizontal="left" vertical="center" wrapText="1"/>
      <protection locked="0"/>
    </xf>
    <xf numFmtId="0" fontId="0" fillId="11" borderId="0" xfId="0" applyFill="1" applyProtection="1">
      <protection locked="0"/>
    </xf>
    <xf numFmtId="0" fontId="0" fillId="11" borderId="0" xfId="0" applyFill="1" applyAlignment="1" applyProtection="1">
      <alignment horizontal="left"/>
      <protection locked="0"/>
    </xf>
    <xf numFmtId="0" fontId="0" fillId="11" borderId="1" xfId="0" applyFill="1" applyBorder="1" applyProtection="1">
      <protection locked="0"/>
    </xf>
    <xf numFmtId="0" fontId="0" fillId="11" borderId="1" xfId="0" applyFill="1" applyBorder="1" applyAlignment="1" applyProtection="1">
      <alignment horizontal="left"/>
      <protection locked="0"/>
    </xf>
    <xf numFmtId="0" fontId="3" fillId="11" borderId="1" xfId="0" applyFont="1" applyFill="1" applyBorder="1" applyAlignment="1" applyProtection="1">
      <alignment vertical="center" wrapText="1"/>
      <protection locked="0"/>
    </xf>
    <xf numFmtId="0" fontId="3" fillId="11" borderId="1" xfId="0" applyFont="1" applyFill="1" applyBorder="1" applyAlignment="1" applyProtection="1">
      <alignment vertical="center"/>
      <protection locked="0"/>
    </xf>
    <xf numFmtId="0" fontId="0" fillId="6" borderId="0" xfId="0" applyFill="1"/>
    <xf numFmtId="0" fontId="0" fillId="0" borderId="1" xfId="0" applyBorder="1" applyProtection="1">
      <protection locked="0"/>
    </xf>
    <xf numFmtId="0" fontId="0" fillId="0" borderId="4" xfId="0" applyBorder="1" applyProtection="1">
      <protection locked="0"/>
    </xf>
    <xf numFmtId="0" fontId="0" fillId="0" borderId="0" xfId="0" applyProtection="1">
      <protection locked="0"/>
    </xf>
    <xf numFmtId="0" fontId="18" fillId="0" borderId="0" xfId="0" applyFont="1" applyProtection="1">
      <protection locked="0"/>
    </xf>
    <xf numFmtId="0" fontId="18" fillId="0" borderId="0" xfId="0" applyFont="1" applyBorder="1" applyProtection="1">
      <protection locked="0"/>
    </xf>
    <xf numFmtId="0" fontId="22" fillId="0" borderId="0" xfId="0" applyFont="1" applyBorder="1" applyAlignment="1" applyProtection="1">
      <alignment vertical="center"/>
      <protection locked="0"/>
    </xf>
    <xf numFmtId="0" fontId="18" fillId="0" borderId="10" xfId="0" applyFont="1" applyBorder="1" applyProtection="1">
      <protection locked="0"/>
    </xf>
    <xf numFmtId="0" fontId="22" fillId="0" borderId="10" xfId="0" applyFont="1" applyBorder="1" applyAlignment="1" applyProtection="1">
      <alignment vertical="center"/>
      <protection locked="0"/>
    </xf>
    <xf numFmtId="0" fontId="18" fillId="0" borderId="0" xfId="0" applyFont="1" applyBorder="1"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protection locked="0"/>
    </xf>
    <xf numFmtId="0" fontId="18" fillId="3"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protection locked="0"/>
    </xf>
    <xf numFmtId="0" fontId="18" fillId="0" borderId="0" xfId="0" applyFont="1" applyAlignment="1" applyProtection="1">
      <alignment vertical="center" wrapText="1"/>
      <protection locked="0"/>
    </xf>
    <xf numFmtId="0" fontId="13" fillId="0" borderId="6" xfId="0" applyFont="1" applyBorder="1" applyAlignment="1" applyProtection="1">
      <alignment horizontal="center" vertical="center"/>
      <protection locked="0"/>
    </xf>
    <xf numFmtId="0" fontId="13" fillId="0" borderId="1"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1" xfId="0" applyFont="1" applyBorder="1" applyAlignment="1" applyProtection="1">
      <alignment horizontal="center"/>
      <protection locked="0"/>
    </xf>
    <xf numFmtId="0" fontId="19" fillId="0" borderId="0"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8" fillId="0" borderId="0" xfId="0" applyFont="1" applyBorder="1" applyAlignment="1" applyProtection="1">
      <alignment vertical="center" wrapText="1"/>
      <protection locked="0"/>
    </xf>
    <xf numFmtId="164" fontId="18" fillId="0" borderId="0" xfId="0" applyNumberFormat="1" applyFont="1" applyBorder="1" applyAlignment="1" applyProtection="1">
      <alignment vertical="center" wrapText="1"/>
      <protection locked="0"/>
    </xf>
    <xf numFmtId="0" fontId="20" fillId="0" borderId="0" xfId="0" applyFont="1" applyAlignment="1" applyProtection="1">
      <protection locked="0"/>
    </xf>
    <xf numFmtId="0" fontId="20" fillId="0" borderId="0" xfId="0" applyFont="1" applyAlignment="1" applyProtection="1">
      <alignment wrapText="1"/>
      <protection locked="0"/>
    </xf>
    <xf numFmtId="0" fontId="20" fillId="3"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0" fillId="0" borderId="0" xfId="0" applyBorder="1" applyProtection="1">
      <protection locked="0"/>
    </xf>
    <xf numFmtId="0" fontId="37" fillId="0" borderId="0" xfId="0" applyFont="1" applyBorder="1" applyAlignment="1" applyProtection="1">
      <protection hidden="1"/>
    </xf>
    <xf numFmtId="0" fontId="37" fillId="0" borderId="0" xfId="0" applyFont="1" applyBorder="1" applyAlignment="1" applyProtection="1">
      <alignment horizontal="center"/>
      <protection hidden="1"/>
    </xf>
    <xf numFmtId="0" fontId="38" fillId="0" borderId="0" xfId="0" applyFont="1" applyBorder="1" applyProtection="1">
      <protection hidden="1"/>
    </xf>
    <xf numFmtId="0" fontId="38" fillId="0" borderId="16" xfId="0" applyFont="1" applyBorder="1" applyProtection="1">
      <protection hidden="1"/>
    </xf>
    <xf numFmtId="0" fontId="39" fillId="0" borderId="0" xfId="0" applyFont="1" applyProtection="1">
      <protection hidden="1"/>
    </xf>
    <xf numFmtId="0" fontId="39" fillId="0" borderId="0" xfId="0" applyFont="1" applyBorder="1" applyProtection="1">
      <protection hidden="1"/>
    </xf>
    <xf numFmtId="0" fontId="38" fillId="0" borderId="0" xfId="0" applyFont="1" applyProtection="1">
      <protection hidden="1"/>
    </xf>
    <xf numFmtId="0" fontId="41" fillId="0" borderId="0" xfId="0" applyFont="1" applyBorder="1" applyAlignment="1" applyProtection="1">
      <alignment vertical="center"/>
      <protection hidden="1"/>
    </xf>
    <xf numFmtId="0" fontId="39" fillId="0" borderId="10" xfId="0" applyFont="1" applyBorder="1" applyProtection="1">
      <protection hidden="1"/>
    </xf>
    <xf numFmtId="0" fontId="41" fillId="0" borderId="10" xfId="0" applyFont="1" applyBorder="1" applyAlignment="1" applyProtection="1">
      <alignment vertical="center"/>
      <protection hidden="1"/>
    </xf>
    <xf numFmtId="0" fontId="40" fillId="0" borderId="0" xfId="0" applyFont="1" applyProtection="1">
      <protection hidden="1"/>
    </xf>
    <xf numFmtId="0" fontId="39" fillId="0" borderId="0" xfId="0" applyFont="1" applyBorder="1" applyAlignment="1" applyProtection="1">
      <alignment vertical="center" wrapText="1"/>
      <protection hidden="1"/>
    </xf>
    <xf numFmtId="164" fontId="39" fillId="0" borderId="0" xfId="0" applyNumberFormat="1" applyFont="1" applyBorder="1" applyAlignment="1" applyProtection="1">
      <alignment vertical="center" wrapText="1"/>
      <protection hidden="1"/>
    </xf>
    <xf numFmtId="0" fontId="40" fillId="0" borderId="0" xfId="0" applyFont="1" applyBorder="1" applyAlignment="1" applyProtection="1">
      <alignment horizontal="left" vertical="top" wrapText="1"/>
      <protection hidden="1"/>
    </xf>
    <xf numFmtId="0" fontId="39" fillId="0" borderId="0" xfId="0" applyFont="1" applyBorder="1" applyAlignment="1" applyProtection="1">
      <alignment horizontal="left" vertical="center" wrapText="1"/>
      <protection hidden="1"/>
    </xf>
    <xf numFmtId="0" fontId="42" fillId="0" borderId="0" xfId="0" applyFont="1" applyAlignment="1" applyProtection="1">
      <protection hidden="1"/>
    </xf>
    <xf numFmtId="0" fontId="39" fillId="0" borderId="0" xfId="0" applyFont="1" applyAlignment="1" applyProtection="1">
      <protection hidden="1"/>
    </xf>
    <xf numFmtId="0" fontId="42" fillId="0" borderId="0" xfId="0" applyFont="1" applyAlignment="1" applyProtection="1">
      <alignment wrapText="1"/>
      <protection hidden="1"/>
    </xf>
    <xf numFmtId="0" fontId="37" fillId="0" borderId="1" xfId="0" applyFont="1" applyBorder="1" applyAlignment="1" applyProtection="1">
      <alignment vertical="center"/>
      <protection hidden="1"/>
    </xf>
    <xf numFmtId="0" fontId="37" fillId="0" borderId="2" xfId="0" applyFont="1" applyBorder="1" applyAlignment="1" applyProtection="1">
      <alignment vertical="center"/>
      <protection hidden="1"/>
    </xf>
    <xf numFmtId="0" fontId="37" fillId="0" borderId="0" xfId="0" applyFont="1" applyAlignment="1" applyProtection="1">
      <alignment vertical="center"/>
      <protection hidden="1"/>
    </xf>
    <xf numFmtId="0" fontId="39" fillId="0" borderId="0" xfId="0" applyFont="1" applyAlignment="1" applyProtection="1">
      <alignment vertical="center" wrapText="1"/>
      <protection hidden="1"/>
    </xf>
    <xf numFmtId="0" fontId="38" fillId="0" borderId="10" xfId="0" applyFont="1" applyBorder="1" applyProtection="1">
      <protection hidden="1"/>
    </xf>
    <xf numFmtId="0" fontId="39" fillId="0" borderId="0" xfId="0" applyFont="1" applyAlignment="1" applyProtection="1">
      <alignment vertical="center"/>
      <protection hidden="1"/>
    </xf>
    <xf numFmtId="0" fontId="42" fillId="4" borderId="1" xfId="0" applyFont="1" applyFill="1" applyBorder="1" applyAlignment="1" applyProtection="1">
      <alignment horizontal="center" vertical="center"/>
      <protection hidden="1"/>
    </xf>
    <xf numFmtId="0" fontId="42" fillId="4" borderId="1" xfId="0" applyFont="1" applyFill="1" applyBorder="1" applyAlignment="1" applyProtection="1">
      <alignment horizontal="center" vertical="center" wrapText="1"/>
      <protection hidden="1"/>
    </xf>
    <xf numFmtId="0" fontId="42" fillId="4" borderId="1" xfId="0" applyFont="1" applyFill="1" applyBorder="1" applyAlignment="1" applyProtection="1">
      <alignment horizontal="center"/>
      <protection hidden="1"/>
    </xf>
    <xf numFmtId="0" fontId="38" fillId="0" borderId="1" xfId="0" applyFont="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165" fontId="39" fillId="0" borderId="1" xfId="3" applyNumberFormat="1" applyFont="1" applyBorder="1" applyAlignment="1" applyProtection="1">
      <alignment horizontal="center" vertical="center" wrapText="1"/>
      <protection hidden="1"/>
    </xf>
    <xf numFmtId="0" fontId="39" fillId="0" borderId="1" xfId="2" applyNumberFormat="1" applyFont="1" applyBorder="1" applyAlignment="1" applyProtection="1">
      <alignment horizontal="center" vertical="center" wrapText="1"/>
      <protection hidden="1"/>
    </xf>
    <xf numFmtId="43" fontId="39" fillId="0" borderId="1" xfId="3" applyFont="1" applyBorder="1" applyProtection="1">
      <protection hidden="1"/>
    </xf>
    <xf numFmtId="0" fontId="38" fillId="0" borderId="5" xfId="0" applyFont="1" applyBorder="1" applyProtection="1">
      <protection hidden="1"/>
    </xf>
    <xf numFmtId="0" fontId="38" fillId="0" borderId="8" xfId="0" applyFont="1" applyBorder="1" applyProtection="1">
      <protection hidden="1"/>
    </xf>
    <xf numFmtId="0" fontId="39" fillId="0" borderId="1" xfId="3" applyNumberFormat="1" applyFont="1" applyBorder="1" applyAlignment="1" applyProtection="1">
      <alignment horizontal="center" vertical="center" wrapText="1"/>
      <protection hidden="1"/>
    </xf>
    <xf numFmtId="0" fontId="39" fillId="4" borderId="0" xfId="0" applyFont="1" applyFill="1" applyAlignment="1" applyProtection="1">
      <alignment vertical="center" wrapText="1"/>
      <protection hidden="1"/>
    </xf>
    <xf numFmtId="10" fontId="39" fillId="0" borderId="0" xfId="2" applyNumberFormat="1" applyFont="1" applyBorder="1" applyAlignment="1" applyProtection="1">
      <alignment horizontal="center" vertical="center" wrapText="1"/>
      <protection hidden="1"/>
    </xf>
    <xf numFmtId="43" fontId="39" fillId="0" borderId="0" xfId="3" applyFont="1" applyBorder="1" applyAlignment="1" applyProtection="1">
      <alignment vertical="center" wrapText="1"/>
      <protection hidden="1"/>
    </xf>
    <xf numFmtId="0" fontId="42" fillId="0" borderId="0" xfId="0" applyFont="1" applyAlignment="1" applyProtection="1">
      <alignment vertical="center" wrapText="1"/>
      <protection hidden="1"/>
    </xf>
    <xf numFmtId="0" fontId="38" fillId="0" borderId="12" xfId="0" applyFont="1" applyBorder="1" applyAlignment="1" applyProtection="1">
      <alignment vertical="center"/>
      <protection hidden="1"/>
    </xf>
    <xf numFmtId="0" fontId="37" fillId="0" borderId="6" xfId="0" applyFont="1" applyBorder="1" applyAlignment="1" applyProtection="1">
      <alignment horizontal="center" vertical="center"/>
      <protection hidden="1"/>
    </xf>
    <xf numFmtId="0" fontId="44" fillId="0" borderId="0" xfId="0" applyFont="1" applyBorder="1" applyProtection="1">
      <protection hidden="1"/>
    </xf>
    <xf numFmtId="0" fontId="39" fillId="0" borderId="4" xfId="0" applyFont="1" applyBorder="1" applyAlignment="1" applyProtection="1">
      <alignment vertical="center" wrapText="1"/>
      <protection hidden="1"/>
    </xf>
    <xf numFmtId="0" fontId="39" fillId="0" borderId="5" xfId="0" applyFont="1" applyBorder="1" applyAlignment="1" applyProtection="1">
      <alignment vertical="center" wrapText="1"/>
      <protection hidden="1"/>
    </xf>
    <xf numFmtId="43" fontId="39" fillId="0" borderId="1" xfId="3" applyFont="1" applyBorder="1" applyAlignment="1" applyProtection="1">
      <alignment vertical="center" wrapText="1"/>
      <protection hidden="1"/>
    </xf>
    <xf numFmtId="0" fontId="0" fillId="0" borderId="0" xfId="0" applyProtection="1">
      <protection hidden="1"/>
    </xf>
    <xf numFmtId="0" fontId="40" fillId="0" borderId="8" xfId="0" applyFont="1" applyBorder="1" applyAlignment="1" applyProtection="1">
      <alignment vertical="top" wrapText="1"/>
      <protection hidden="1"/>
    </xf>
    <xf numFmtId="0" fontId="42" fillId="4" borderId="1" xfId="0" applyFont="1" applyFill="1" applyBorder="1" applyAlignment="1" applyProtection="1">
      <alignment vertical="center"/>
      <protection hidden="1"/>
    </xf>
    <xf numFmtId="0" fontId="42" fillId="4" borderId="1" xfId="0" applyFont="1" applyFill="1" applyBorder="1" applyAlignment="1" applyProtection="1">
      <alignment vertical="center" wrapText="1"/>
      <protection hidden="1"/>
    </xf>
    <xf numFmtId="10" fontId="39" fillId="0" borderId="1" xfId="2" applyNumberFormat="1" applyFont="1" applyBorder="1" applyAlignment="1" applyProtection="1">
      <alignment vertical="center" wrapText="1"/>
      <protection hidden="1"/>
    </xf>
    <xf numFmtId="0" fontId="39" fillId="0" borderId="6" xfId="0" applyFont="1" applyBorder="1" applyAlignment="1" applyProtection="1">
      <alignment vertical="center" wrapText="1"/>
      <protection hidden="1"/>
    </xf>
    <xf numFmtId="0" fontId="40" fillId="0" borderId="0" xfId="0" applyFont="1" applyBorder="1" applyAlignment="1" applyProtection="1">
      <alignment vertical="top" wrapText="1"/>
      <protection hidden="1"/>
    </xf>
    <xf numFmtId="0" fontId="40" fillId="0" borderId="0" xfId="0" applyFont="1" applyAlignment="1" applyProtection="1">
      <alignment horizontal="left" wrapText="1"/>
      <protection hidden="1"/>
    </xf>
    <xf numFmtId="0" fontId="28" fillId="4" borderId="20" xfId="0" applyFont="1" applyFill="1" applyBorder="1" applyAlignment="1" applyProtection="1">
      <alignment horizontal="center" vertical="center"/>
      <protection hidden="1"/>
    </xf>
    <xf numFmtId="0" fontId="28" fillId="4" borderId="18" xfId="0" applyFont="1" applyFill="1" applyBorder="1" applyAlignment="1" applyProtection="1">
      <alignment horizontal="center" vertical="center"/>
      <protection hidden="1"/>
    </xf>
    <xf numFmtId="0" fontId="29" fillId="0" borderId="22" xfId="0" applyFont="1" applyBorder="1" applyAlignment="1" applyProtection="1">
      <alignment vertical="center"/>
      <protection hidden="1"/>
    </xf>
    <xf numFmtId="0" fontId="29" fillId="0" borderId="18" xfId="0" applyFont="1" applyBorder="1" applyAlignment="1" applyProtection="1">
      <alignment horizontal="center" vertical="center"/>
      <protection hidden="1"/>
    </xf>
    <xf numFmtId="0" fontId="29" fillId="0" borderId="23" xfId="0" applyFont="1" applyBorder="1" applyProtection="1">
      <protection hidden="1"/>
    </xf>
    <xf numFmtId="0" fontId="29" fillId="0" borderId="19" xfId="0" applyFont="1" applyBorder="1" applyAlignment="1" applyProtection="1">
      <alignment horizontal="center" vertical="center"/>
      <protection hidden="1"/>
    </xf>
    <xf numFmtId="0" fontId="30" fillId="0" borderId="24" xfId="0" applyFont="1" applyBorder="1" applyProtection="1">
      <protection hidden="1"/>
    </xf>
    <xf numFmtId="43" fontId="30" fillId="0" borderId="20" xfId="3" applyFont="1" applyBorder="1" applyAlignment="1" applyProtection="1">
      <alignment horizontal="center" vertical="center"/>
      <protection hidden="1"/>
    </xf>
    <xf numFmtId="0" fontId="29" fillId="0" borderId="24" xfId="0" applyFont="1" applyBorder="1" applyAlignment="1" applyProtection="1">
      <alignment horizontal="left" indent="1"/>
      <protection hidden="1"/>
    </xf>
    <xf numFmtId="43" fontId="29" fillId="0" borderId="20" xfId="3" applyFont="1" applyBorder="1" applyAlignment="1" applyProtection="1">
      <alignment horizontal="center" vertical="center"/>
      <protection hidden="1"/>
    </xf>
    <xf numFmtId="0" fontId="18" fillId="0" borderId="25" xfId="0" applyFont="1" applyBorder="1" applyProtection="1">
      <protection hidden="1"/>
    </xf>
    <xf numFmtId="0" fontId="18" fillId="0" borderId="21" xfId="0" applyFont="1" applyBorder="1" applyAlignment="1" applyProtection="1">
      <alignment horizontal="center" vertical="center"/>
      <protection hidden="1"/>
    </xf>
    <xf numFmtId="0" fontId="18" fillId="0" borderId="0" xfId="0" applyFont="1" applyProtection="1">
      <protection hidden="1"/>
    </xf>
    <xf numFmtId="0" fontId="18" fillId="0" borderId="0" xfId="0" applyFont="1" applyAlignment="1" applyProtection="1">
      <alignment horizontal="center" vertical="center"/>
      <protection hidden="1"/>
    </xf>
    <xf numFmtId="0" fontId="18" fillId="0" borderId="10" xfId="0" applyFont="1" applyBorder="1" applyAlignment="1" applyProtection="1">
      <alignment vertical="center"/>
      <protection locked="0"/>
    </xf>
    <xf numFmtId="0" fontId="3" fillId="12" borderId="5" xfId="0" applyFont="1" applyFill="1" applyBorder="1" applyAlignment="1" applyProtection="1">
      <alignment horizontal="left" vertical="center" wrapText="1"/>
      <protection locked="0"/>
    </xf>
    <xf numFmtId="0" fontId="14" fillId="0" borderId="0" xfId="0" applyFont="1" applyFill="1" applyBorder="1" applyAlignment="1">
      <alignment vertical="top" wrapText="1"/>
    </xf>
    <xf numFmtId="0" fontId="8" fillId="0" borderId="0" xfId="0" applyFont="1" applyFill="1" applyBorder="1" applyAlignment="1">
      <alignment horizontal="left" vertical="top" wrapText="1"/>
    </xf>
    <xf numFmtId="0" fontId="45" fillId="0" borderId="0" xfId="0" applyNumberFormat="1" applyFont="1" applyFill="1" applyBorder="1" applyAlignment="1">
      <alignment vertical="center"/>
    </xf>
    <xf numFmtId="0" fontId="45" fillId="0" borderId="0" xfId="0" applyFont="1" applyFill="1" applyBorder="1" applyAlignment="1">
      <alignment vertical="center"/>
    </xf>
    <xf numFmtId="0" fontId="46" fillId="0" borderId="0" xfId="0" applyFont="1" applyFill="1" applyBorder="1" applyAlignment="1">
      <alignment vertical="center"/>
    </xf>
    <xf numFmtId="0" fontId="25" fillId="0" borderId="0" xfId="0" applyFont="1" applyFill="1" applyBorder="1" applyAlignment="1">
      <alignment vertical="top" wrapText="1"/>
    </xf>
    <xf numFmtId="0" fontId="1" fillId="0" borderId="0" xfId="0" applyFont="1" applyFill="1" applyBorder="1" applyAlignment="1">
      <alignment vertical="top" wrapText="1"/>
    </xf>
    <xf numFmtId="0" fontId="1" fillId="6" borderId="1" xfId="0" applyFont="1" applyFill="1" applyBorder="1" applyProtection="1">
      <protection hidden="1"/>
    </xf>
    <xf numFmtId="0" fontId="1" fillId="6" borderId="0" xfId="0" applyFont="1" applyFill="1" applyProtection="1">
      <protection hidden="1"/>
    </xf>
    <xf numFmtId="0" fontId="47" fillId="6" borderId="0" xfId="0" applyFont="1" applyFill="1" applyAlignment="1">
      <alignment vertical="center"/>
    </xf>
    <xf numFmtId="0" fontId="47" fillId="6" borderId="27" xfId="0" applyFont="1" applyFill="1" applyBorder="1" applyAlignment="1">
      <alignment vertical="center"/>
    </xf>
    <xf numFmtId="0" fontId="6" fillId="4" borderId="27" xfId="0" applyFont="1" applyFill="1" applyBorder="1" applyAlignment="1">
      <alignment horizontal="center" vertical="center"/>
    </xf>
    <xf numFmtId="0" fontId="6" fillId="14" borderId="0" xfId="0" applyFont="1" applyFill="1" applyAlignment="1">
      <alignment vertical="center"/>
    </xf>
    <xf numFmtId="0" fontId="6" fillId="14" borderId="27" xfId="0" applyFont="1" applyFill="1" applyBorder="1" applyAlignment="1">
      <alignment horizontal="center" vertical="center"/>
    </xf>
    <xf numFmtId="16" fontId="6" fillId="4" borderId="27" xfId="0" quotePrefix="1" applyNumberFormat="1" applyFont="1" applyFill="1" applyBorder="1" applyAlignment="1">
      <alignment horizontal="center" vertical="center"/>
    </xf>
    <xf numFmtId="0" fontId="6" fillId="4" borderId="27" xfId="0" quotePrefix="1" applyFont="1" applyFill="1" applyBorder="1" applyAlignment="1">
      <alignment horizontal="center" vertical="center"/>
    </xf>
    <xf numFmtId="0" fontId="6" fillId="14" borderId="27" xfId="0" quotePrefix="1" applyFont="1" applyFill="1" applyBorder="1" applyAlignment="1">
      <alignment horizontal="center" vertical="center"/>
    </xf>
    <xf numFmtId="0" fontId="48" fillId="0" borderId="0" xfId="0" applyFont="1" applyAlignment="1">
      <alignment vertical="center"/>
    </xf>
    <xf numFmtId="0" fontId="17" fillId="10" borderId="0" xfId="0" applyFont="1" applyFill="1" applyAlignment="1" applyProtection="1">
      <alignment horizontal="left"/>
      <protection locked="0"/>
    </xf>
    <xf numFmtId="0" fontId="1" fillId="6" borderId="4" xfId="0" applyFont="1" applyFill="1" applyBorder="1" applyAlignment="1">
      <alignment horizontal="center"/>
    </xf>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6" fillId="9" borderId="9" xfId="1" applyFont="1" applyFill="1" applyBorder="1" applyAlignment="1">
      <alignment horizontal="center" vertical="center"/>
    </xf>
    <xf numFmtId="0" fontId="16" fillId="9" borderId="0" xfId="1" applyFont="1" applyFill="1" applyBorder="1" applyAlignment="1">
      <alignment horizontal="center" vertical="center"/>
    </xf>
    <xf numFmtId="0" fontId="8" fillId="9" borderId="4" xfId="0" applyFont="1" applyFill="1" applyBorder="1" applyAlignment="1">
      <alignment horizontal="left" vertical="center" wrapText="1"/>
    </xf>
    <xf numFmtId="0" fontId="8" fillId="9" borderId="6" xfId="0" applyFont="1" applyFill="1" applyBorder="1" applyAlignment="1">
      <alignment horizontal="left" vertical="center" wrapText="1"/>
    </xf>
    <xf numFmtId="0" fontId="3" fillId="4" borderId="4"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8" fillId="5" borderId="4" xfId="0" applyFont="1" applyFill="1" applyBorder="1" applyAlignment="1">
      <alignment horizontal="left" vertical="center" wrapText="1"/>
    </xf>
    <xf numFmtId="0" fontId="8" fillId="5" borderId="6" xfId="0" applyFont="1" applyFill="1" applyBorder="1" applyAlignment="1">
      <alignment horizontal="left" vertical="center" wrapText="1"/>
    </xf>
    <xf numFmtId="0" fontId="15" fillId="0" borderId="8" xfId="0" applyFont="1" applyBorder="1" applyAlignment="1">
      <alignment horizontal="left" vertical="top" wrapText="1"/>
    </xf>
    <xf numFmtId="0" fontId="15" fillId="0" borderId="0"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center" wrapText="1"/>
    </xf>
    <xf numFmtId="0" fontId="15" fillId="0" borderId="10" xfId="0" applyFont="1" applyBorder="1" applyAlignment="1">
      <alignment horizontal="left" vertical="center" wrapText="1"/>
    </xf>
    <xf numFmtId="0" fontId="0" fillId="4" borderId="7"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15" fillId="0" borderId="0" xfId="0" applyFont="1" applyAlignment="1">
      <alignment horizontal="left" vertical="center" wrapText="1"/>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lignment horizontal="left" vertical="center" wrapText="1"/>
    </xf>
    <xf numFmtId="0" fontId="18" fillId="0" borderId="7" xfId="0" applyFont="1" applyBorder="1" applyAlignment="1">
      <alignment horizontal="left" vertical="top" wrapText="1" indent="1"/>
    </xf>
    <xf numFmtId="0" fontId="18" fillId="0" borderId="8" xfId="0" applyFont="1" applyBorder="1" applyAlignment="1">
      <alignment horizontal="left" vertical="top" wrapText="1" indent="1"/>
    </xf>
    <xf numFmtId="0" fontId="18" fillId="0" borderId="11" xfId="0" applyFont="1" applyBorder="1" applyAlignment="1">
      <alignment horizontal="left" vertical="top" wrapText="1" indent="1"/>
    </xf>
    <xf numFmtId="0" fontId="18" fillId="0" borderId="9" xfId="0" applyFont="1" applyBorder="1" applyAlignment="1">
      <alignment horizontal="left" vertical="top" wrapText="1" indent="1"/>
    </xf>
    <xf numFmtId="0" fontId="18" fillId="0" borderId="0" xfId="0" applyFont="1" applyBorder="1" applyAlignment="1">
      <alignment horizontal="left" vertical="top" wrapText="1" indent="1"/>
    </xf>
    <xf numFmtId="0" fontId="18" fillId="0" borderId="12" xfId="0" applyFont="1" applyBorder="1" applyAlignment="1">
      <alignment horizontal="left" vertical="top" wrapText="1" indent="1"/>
    </xf>
    <xf numFmtId="0" fontId="18" fillId="0" borderId="13" xfId="0" applyFont="1" applyBorder="1" applyAlignment="1">
      <alignment horizontal="left" vertical="top" wrapText="1" indent="1"/>
    </xf>
    <xf numFmtId="0" fontId="18" fillId="0" borderId="10" xfId="0" applyFont="1" applyBorder="1" applyAlignment="1">
      <alignment horizontal="left" vertical="top" wrapText="1" indent="1"/>
    </xf>
    <xf numFmtId="0" fontId="18" fillId="0" borderId="14" xfId="0" applyFont="1" applyBorder="1" applyAlignment="1">
      <alignment horizontal="left" vertical="top" wrapText="1" indent="1"/>
    </xf>
    <xf numFmtId="0" fontId="18" fillId="0" borderId="9" xfId="0" applyFont="1" applyBorder="1" applyAlignment="1">
      <alignment horizontal="left" indent="1"/>
    </xf>
    <xf numFmtId="0" fontId="18" fillId="0" borderId="0" xfId="0" applyFont="1" applyBorder="1" applyAlignment="1">
      <alignment horizontal="left" indent="1"/>
    </xf>
    <xf numFmtId="0" fontId="18" fillId="0" borderId="12" xfId="0" applyFont="1" applyBorder="1" applyAlignment="1">
      <alignment horizontal="left" indent="1"/>
    </xf>
    <xf numFmtId="0" fontId="18" fillId="0" borderId="9" xfId="0" applyFont="1" applyBorder="1" applyAlignment="1">
      <alignment horizontal="left" vertical="center" indent="1"/>
    </xf>
    <xf numFmtId="0" fontId="18" fillId="0" borderId="0" xfId="0" applyFont="1" applyBorder="1" applyAlignment="1">
      <alignment horizontal="left" vertical="center" indent="1"/>
    </xf>
    <xf numFmtId="0" fontId="18" fillId="0" borderId="12" xfId="0" applyFont="1" applyBorder="1" applyAlignment="1">
      <alignment horizontal="left" vertical="center" indent="1"/>
    </xf>
    <xf numFmtId="0" fontId="18" fillId="0" borderId="13" xfId="0" applyFont="1" applyBorder="1" applyAlignment="1">
      <alignment horizontal="left" vertical="center" indent="1"/>
    </xf>
    <xf numFmtId="0" fontId="18" fillId="0" borderId="10" xfId="0" applyFont="1" applyBorder="1" applyAlignment="1">
      <alignment horizontal="left" vertical="center" indent="1"/>
    </xf>
    <xf numFmtId="0" fontId="18" fillId="0" borderId="14" xfId="0" applyFont="1" applyBorder="1" applyAlignment="1">
      <alignment horizontal="left" vertical="center" indent="1"/>
    </xf>
    <xf numFmtId="0" fontId="15" fillId="0" borderId="0" xfId="0" applyFont="1" applyAlignment="1">
      <alignment horizontal="left" vertical="top" wrapText="1"/>
    </xf>
    <xf numFmtId="0" fontId="18" fillId="0" borderId="7" xfId="0" applyFont="1" applyBorder="1" applyAlignment="1">
      <alignment horizontal="left" wrapText="1" indent="1"/>
    </xf>
    <xf numFmtId="0" fontId="18" fillId="0" borderId="8" xfId="0" applyFont="1" applyBorder="1" applyAlignment="1">
      <alignment horizontal="left" wrapText="1" indent="1"/>
    </xf>
    <xf numFmtId="0" fontId="18" fillId="0" borderId="11" xfId="0" applyFont="1" applyBorder="1" applyAlignment="1">
      <alignment horizontal="left" wrapText="1" indent="1"/>
    </xf>
    <xf numFmtId="0" fontId="15" fillId="0" borderId="12" xfId="0" applyFont="1" applyBorder="1" applyAlignment="1">
      <alignment horizontal="left" vertical="top" wrapText="1"/>
    </xf>
    <xf numFmtId="0" fontId="15" fillId="0" borderId="14" xfId="0" applyFont="1" applyBorder="1" applyAlignment="1">
      <alignment horizontal="left" vertical="top"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5" fillId="0" borderId="11" xfId="0" applyFont="1" applyBorder="1" applyAlignment="1">
      <alignment horizontal="left" vertical="top" wrapText="1"/>
    </xf>
    <xf numFmtId="0" fontId="15" fillId="0" borderId="0" xfId="0" applyFont="1" applyAlignment="1">
      <alignment horizontal="left" wrapText="1"/>
    </xf>
    <xf numFmtId="0" fontId="18" fillId="2" borderId="0" xfId="0" applyFont="1" applyFill="1" applyAlignment="1">
      <alignment vertical="center" wrapText="1"/>
    </xf>
    <xf numFmtId="0" fontId="23" fillId="3" borderId="0" xfId="0" applyFont="1" applyFill="1" applyAlignment="1">
      <alignment horizontal="center" vertical="center"/>
    </xf>
    <xf numFmtId="0" fontId="40" fillId="0" borderId="0" xfId="0" applyFont="1" applyBorder="1" applyAlignment="1" applyProtection="1">
      <alignment horizontal="left" vertical="top" wrapText="1"/>
      <protection hidden="1"/>
    </xf>
    <xf numFmtId="0" fontId="40" fillId="0" borderId="10" xfId="0" applyFont="1" applyBorder="1" applyAlignment="1" applyProtection="1">
      <alignment horizontal="left" vertical="top" wrapText="1"/>
      <protection hidden="1"/>
    </xf>
    <xf numFmtId="0" fontId="41" fillId="0" borderId="7" xfId="0" applyFont="1" applyBorder="1" applyAlignment="1" applyProtection="1">
      <alignment horizontal="center" vertical="center"/>
      <protection hidden="1"/>
    </xf>
    <xf numFmtId="0" fontId="41" fillId="0" borderId="8" xfId="0" applyFont="1" applyBorder="1" applyAlignment="1" applyProtection="1">
      <alignment horizontal="center" vertical="center"/>
      <protection hidden="1"/>
    </xf>
    <xf numFmtId="0" fontId="41" fillId="0" borderId="9" xfId="0" applyFont="1" applyBorder="1" applyAlignment="1" applyProtection="1">
      <alignment horizontal="center" vertical="center"/>
      <protection hidden="1"/>
    </xf>
    <xf numFmtId="0" fontId="41" fillId="0" borderId="0" xfId="0" applyFont="1" applyBorder="1" applyAlignment="1" applyProtection="1">
      <alignment horizontal="center" vertical="center"/>
      <protection hidden="1"/>
    </xf>
    <xf numFmtId="0" fontId="39" fillId="0" borderId="0" xfId="0" applyFont="1" applyBorder="1" applyAlignment="1" applyProtection="1">
      <alignment horizontal="left" vertical="center"/>
      <protection hidden="1"/>
    </xf>
    <xf numFmtId="0" fontId="39" fillId="0" borderId="0" xfId="0" applyFont="1" applyBorder="1" applyAlignment="1" applyProtection="1">
      <alignment horizontal="left" vertical="center" wrapText="1"/>
      <protection hidden="1"/>
    </xf>
    <xf numFmtId="0" fontId="40" fillId="0" borderId="0" xfId="0" applyFont="1" applyAlignment="1" applyProtection="1">
      <alignment horizontal="left" vertical="top" wrapText="1"/>
      <protection hidden="1"/>
    </xf>
    <xf numFmtId="0" fontId="39" fillId="0" borderId="7" xfId="0" applyFont="1" applyBorder="1" applyAlignment="1" applyProtection="1">
      <alignment horizontal="left" wrapText="1" indent="1"/>
      <protection hidden="1"/>
    </xf>
    <xf numFmtId="0" fontId="39" fillId="0" borderId="8" xfId="0" applyFont="1" applyBorder="1" applyAlignment="1" applyProtection="1">
      <alignment horizontal="left" wrapText="1" indent="1"/>
      <protection hidden="1"/>
    </xf>
    <xf numFmtId="0" fontId="39" fillId="0" borderId="11" xfId="0" applyFont="1" applyBorder="1" applyAlignment="1" applyProtection="1">
      <alignment horizontal="left" wrapText="1" indent="1"/>
      <protection hidden="1"/>
    </xf>
    <xf numFmtId="0" fontId="39" fillId="0" borderId="7" xfId="0" applyFont="1" applyBorder="1" applyAlignment="1" applyProtection="1">
      <alignment horizontal="left" vertical="top" wrapText="1" indent="1"/>
      <protection hidden="1"/>
    </xf>
    <xf numFmtId="0" fontId="39" fillId="0" borderId="8" xfId="0" applyFont="1" applyBorder="1" applyAlignment="1" applyProtection="1">
      <alignment horizontal="left" vertical="top" wrapText="1" indent="1"/>
      <protection hidden="1"/>
    </xf>
    <xf numFmtId="0" fontId="39" fillId="0" borderId="11" xfId="0" applyFont="1" applyBorder="1" applyAlignment="1" applyProtection="1">
      <alignment horizontal="left" vertical="top" wrapText="1" indent="1"/>
      <protection hidden="1"/>
    </xf>
    <xf numFmtId="0" fontId="39" fillId="0" borderId="9" xfId="0" applyFont="1" applyBorder="1" applyAlignment="1" applyProtection="1">
      <alignment horizontal="left" vertical="top" wrapText="1" indent="1"/>
      <protection hidden="1"/>
    </xf>
    <xf numFmtId="0" fontId="39" fillId="0" borderId="0" xfId="0" applyFont="1" applyBorder="1" applyAlignment="1" applyProtection="1">
      <alignment horizontal="left" vertical="top" wrapText="1" indent="1"/>
      <protection hidden="1"/>
    </xf>
    <xf numFmtId="0" fontId="39" fillId="0" borderId="12" xfId="0" applyFont="1" applyBorder="1" applyAlignment="1" applyProtection="1">
      <alignment horizontal="left" vertical="top" wrapText="1" indent="1"/>
      <protection hidden="1"/>
    </xf>
    <xf numFmtId="0" fontId="39" fillId="0" borderId="13" xfId="0" applyFont="1" applyBorder="1" applyAlignment="1" applyProtection="1">
      <alignment horizontal="left" vertical="top" wrapText="1" indent="1"/>
      <protection hidden="1"/>
    </xf>
    <xf numFmtId="0" fontId="39" fillId="0" borderId="10" xfId="0" applyFont="1" applyBorder="1" applyAlignment="1" applyProtection="1">
      <alignment horizontal="left" vertical="top" wrapText="1" indent="1"/>
      <protection hidden="1"/>
    </xf>
    <xf numFmtId="0" fontId="39" fillId="0" borderId="14" xfId="0" applyFont="1" applyBorder="1" applyAlignment="1" applyProtection="1">
      <alignment horizontal="left" vertical="top" wrapText="1" indent="1"/>
      <protection hidden="1"/>
    </xf>
    <xf numFmtId="0" fontId="39" fillId="0" borderId="9" xfId="0" applyFont="1" applyBorder="1" applyAlignment="1" applyProtection="1">
      <alignment horizontal="left" indent="1"/>
      <protection hidden="1"/>
    </xf>
    <xf numFmtId="0" fontId="39" fillId="0" borderId="0" xfId="0" applyFont="1" applyBorder="1" applyAlignment="1" applyProtection="1">
      <alignment horizontal="left" indent="1"/>
      <protection hidden="1"/>
    </xf>
    <xf numFmtId="0" fontId="39" fillId="0" borderId="12" xfId="0" applyFont="1" applyBorder="1" applyAlignment="1" applyProtection="1">
      <alignment horizontal="left" indent="1"/>
      <protection hidden="1"/>
    </xf>
    <xf numFmtId="0" fontId="39" fillId="0" borderId="4" xfId="0" applyFont="1" applyBorder="1" applyAlignment="1" applyProtection="1">
      <alignment horizontal="left" vertical="center" wrapText="1"/>
      <protection hidden="1"/>
    </xf>
    <xf numFmtId="0" fontId="39" fillId="0" borderId="5" xfId="0" applyFont="1" applyBorder="1" applyAlignment="1" applyProtection="1">
      <alignment horizontal="left" vertical="center" wrapText="1"/>
      <protection hidden="1"/>
    </xf>
    <xf numFmtId="0" fontId="39" fillId="0" borderId="6" xfId="0" applyFont="1" applyBorder="1" applyAlignment="1" applyProtection="1">
      <alignment horizontal="left" vertical="center" wrapText="1"/>
      <protection hidden="1"/>
    </xf>
    <xf numFmtId="0" fontId="40" fillId="0" borderId="11" xfId="0" applyFont="1" applyBorder="1" applyAlignment="1" applyProtection="1">
      <alignment horizontal="left" vertical="top" wrapText="1"/>
      <protection hidden="1"/>
    </xf>
    <xf numFmtId="0" fontId="40" fillId="0" borderId="12" xfId="0" applyFont="1" applyBorder="1" applyAlignment="1" applyProtection="1">
      <alignment horizontal="left" vertical="top" wrapText="1"/>
      <protection hidden="1"/>
    </xf>
    <xf numFmtId="0" fontId="39" fillId="0" borderId="9" xfId="0" applyFont="1" applyBorder="1" applyAlignment="1" applyProtection="1">
      <alignment horizontal="left" vertical="center" indent="1"/>
      <protection hidden="1"/>
    </xf>
    <xf numFmtId="0" fontId="39" fillId="0" borderId="0" xfId="0" applyFont="1" applyBorder="1" applyAlignment="1" applyProtection="1">
      <alignment horizontal="left" vertical="center" indent="1"/>
      <protection hidden="1"/>
    </xf>
    <xf numFmtId="0" fontId="39" fillId="0" borderId="12" xfId="0" applyFont="1" applyBorder="1" applyAlignment="1" applyProtection="1">
      <alignment horizontal="left" vertical="center" indent="1"/>
      <protection hidden="1"/>
    </xf>
    <xf numFmtId="0" fontId="39" fillId="0" borderId="13" xfId="0" applyFont="1" applyBorder="1" applyAlignment="1" applyProtection="1">
      <alignment horizontal="left" vertical="center" indent="1"/>
      <protection hidden="1"/>
    </xf>
    <xf numFmtId="0" fontId="39" fillId="0" borderId="10" xfId="0" applyFont="1" applyBorder="1" applyAlignment="1" applyProtection="1">
      <alignment horizontal="left" vertical="center" indent="1"/>
      <protection hidden="1"/>
    </xf>
    <xf numFmtId="0" fontId="39" fillId="0" borderId="14" xfId="0" applyFont="1" applyBorder="1" applyAlignment="1" applyProtection="1">
      <alignment horizontal="left" vertical="center" indent="1"/>
      <protection hidden="1"/>
    </xf>
    <xf numFmtId="0" fontId="42" fillId="4" borderId="4" xfId="0" applyFont="1" applyFill="1" applyBorder="1" applyAlignment="1" applyProtection="1">
      <alignment horizontal="center" vertical="center" wrapText="1"/>
      <protection hidden="1"/>
    </xf>
    <xf numFmtId="0" fontId="42" fillId="4" borderId="5" xfId="0" applyFont="1" applyFill="1" applyBorder="1" applyAlignment="1" applyProtection="1">
      <alignment horizontal="center" vertical="center" wrapText="1"/>
      <protection hidden="1"/>
    </xf>
    <xf numFmtId="0" fontId="42" fillId="4" borderId="6" xfId="0" applyFont="1" applyFill="1" applyBorder="1" applyAlignment="1" applyProtection="1">
      <alignment horizontal="center" vertical="center" wrapText="1"/>
      <protection hidden="1"/>
    </xf>
    <xf numFmtId="0" fontId="40" fillId="0" borderId="8" xfId="0" applyFont="1" applyBorder="1" applyAlignment="1" applyProtection="1">
      <alignment horizontal="left" vertical="top" wrapText="1"/>
      <protection hidden="1"/>
    </xf>
    <xf numFmtId="0" fontId="40" fillId="0" borderId="14" xfId="0" applyFont="1" applyBorder="1" applyAlignment="1" applyProtection="1">
      <alignment horizontal="left" vertical="top" wrapText="1"/>
      <protection hidden="1"/>
    </xf>
    <xf numFmtId="0" fontId="39" fillId="4" borderId="0" xfId="0" applyFont="1" applyFill="1" applyAlignment="1" applyProtection="1">
      <alignment vertical="center" wrapText="1"/>
      <protection hidden="1"/>
    </xf>
    <xf numFmtId="0" fontId="40" fillId="0" borderId="0" xfId="0" applyFont="1" applyAlignment="1" applyProtection="1">
      <alignment horizontal="left" wrapText="1"/>
      <protection hidden="1"/>
    </xf>
    <xf numFmtId="0" fontId="43" fillId="4" borderId="0" xfId="0" applyFont="1" applyFill="1" applyAlignment="1" applyProtection="1">
      <alignment horizontal="center" vertical="center"/>
      <protection hidden="1"/>
    </xf>
    <xf numFmtId="0" fontId="21" fillId="3" borderId="0" xfId="0" applyFont="1" applyFill="1" applyAlignment="1">
      <alignment horizontal="center" vertical="center"/>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42" fillId="4" borderId="13" xfId="0" applyFont="1" applyFill="1" applyBorder="1" applyAlignment="1" applyProtection="1">
      <alignment horizontal="center" vertical="center" wrapText="1"/>
      <protection hidden="1"/>
    </xf>
    <xf numFmtId="0" fontId="42" fillId="4" borderId="10" xfId="0" applyFont="1" applyFill="1" applyBorder="1" applyAlignment="1" applyProtection="1">
      <alignment horizontal="center" vertical="center" wrapText="1"/>
      <protection hidden="1"/>
    </xf>
    <xf numFmtId="0" fontId="42" fillId="4" borderId="1" xfId="0" applyFont="1" applyFill="1" applyBorder="1" applyAlignment="1" applyProtection="1">
      <alignment horizontal="center" vertical="center" wrapText="1"/>
      <protection hidden="1"/>
    </xf>
    <xf numFmtId="0" fontId="39" fillId="0" borderId="4" xfId="0" applyFont="1" applyBorder="1" applyAlignment="1" applyProtection="1">
      <alignment vertical="center" wrapText="1"/>
      <protection hidden="1"/>
    </xf>
    <xf numFmtId="0" fontId="39" fillId="0" borderId="5" xfId="0" applyFont="1" applyBorder="1" applyAlignment="1" applyProtection="1">
      <alignment vertical="center" wrapText="1"/>
      <protection hidden="1"/>
    </xf>
    <xf numFmtId="0" fontId="39" fillId="0" borderId="6" xfId="0" applyFont="1" applyBorder="1" applyAlignment="1" applyProtection="1">
      <alignment vertical="center" wrapText="1"/>
      <protection hidden="1"/>
    </xf>
    <xf numFmtId="43" fontId="18" fillId="0" borderId="4" xfId="3" applyFont="1" applyBorder="1" applyAlignment="1">
      <alignment horizontal="right" vertical="center" wrapText="1"/>
    </xf>
    <xf numFmtId="43" fontId="18" fillId="0" borderId="6" xfId="3" applyFont="1" applyBorder="1" applyAlignment="1">
      <alignment horizontal="righ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20" fillId="2" borderId="4" xfId="0" applyFont="1" applyFill="1" applyBorder="1" applyAlignment="1">
      <alignment horizontal="center" vertical="center" wrapText="1"/>
    </xf>
    <xf numFmtId="0" fontId="20" fillId="2" borderId="6" xfId="0" applyFont="1" applyFill="1" applyBorder="1" applyAlignment="1">
      <alignment horizontal="center" vertical="center" wrapText="1"/>
    </xf>
    <xf numFmtId="43" fontId="18" fillId="0" borderId="0" xfId="3" applyFont="1" applyBorder="1" applyAlignment="1">
      <alignment horizontal="center" vertical="center" wrapText="1"/>
    </xf>
    <xf numFmtId="0" fontId="20" fillId="2" borderId="5" xfId="0" applyFont="1" applyFill="1" applyBorder="1" applyAlignment="1">
      <alignment horizontal="center" vertical="center" wrapText="1"/>
    </xf>
    <xf numFmtId="0" fontId="33" fillId="0" borderId="19" xfId="0" applyFont="1" applyBorder="1" applyAlignment="1" applyProtection="1">
      <alignment horizontal="left" vertical="center" wrapText="1"/>
      <protection hidden="1"/>
    </xf>
    <xf numFmtId="0" fontId="33" fillId="0" borderId="21" xfId="0" applyFont="1" applyBorder="1" applyAlignment="1" applyProtection="1">
      <alignment horizontal="left" vertical="center" wrapText="1"/>
      <protection hidden="1"/>
    </xf>
    <xf numFmtId="167" fontId="27" fillId="4" borderId="22" xfId="0" applyNumberFormat="1" applyFont="1" applyFill="1" applyBorder="1" applyAlignment="1" applyProtection="1">
      <alignment horizontal="center" vertical="center"/>
      <protection hidden="1"/>
    </xf>
    <xf numFmtId="167" fontId="27" fillId="4" borderId="26" xfId="0" applyNumberFormat="1" applyFont="1" applyFill="1" applyBorder="1" applyAlignment="1" applyProtection="1">
      <alignment horizontal="center" vertical="center"/>
      <protection hidden="1"/>
    </xf>
    <xf numFmtId="0" fontId="6" fillId="14" borderId="28" xfId="0" applyFont="1" applyFill="1" applyBorder="1" applyAlignment="1">
      <alignment horizontal="center" vertical="center"/>
    </xf>
    <xf numFmtId="0" fontId="6" fillId="14" borderId="0" xfId="0" applyFont="1" applyFill="1" applyAlignment="1">
      <alignment horizontal="center" vertical="center"/>
    </xf>
    <xf numFmtId="0" fontId="6" fillId="4" borderId="28" xfId="0" applyFont="1" applyFill="1" applyBorder="1" applyAlignment="1">
      <alignment horizontal="center" vertical="center"/>
    </xf>
    <xf numFmtId="0" fontId="6" fillId="4" borderId="0" xfId="0" applyFont="1" applyFill="1" applyAlignment="1">
      <alignment horizontal="center" vertical="center"/>
    </xf>
    <xf numFmtId="0" fontId="47" fillId="6" borderId="28" xfId="0" applyFont="1" applyFill="1" applyBorder="1" applyAlignment="1">
      <alignment horizontal="center" vertical="center"/>
    </xf>
    <xf numFmtId="0" fontId="47" fillId="6" borderId="0" xfId="0" applyFont="1" applyFill="1" applyBorder="1" applyAlignment="1">
      <alignment horizontal="center" vertical="center"/>
    </xf>
    <xf numFmtId="0" fontId="6" fillId="4" borderId="28" xfId="0" applyFont="1" applyFill="1" applyBorder="1" applyAlignment="1">
      <alignment horizontal="left" vertical="center" wrapText="1"/>
    </xf>
    <xf numFmtId="0" fontId="6" fillId="4" borderId="0"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vertical="top" wrapText="1"/>
    </xf>
  </cellXfs>
  <cellStyles count="4">
    <cellStyle name="Comma" xfId="3" builtinId="3"/>
    <cellStyle name="Hyperlink" xfId="1" builtinId="8"/>
    <cellStyle name="Normal" xfId="0" builtinId="0"/>
    <cellStyle name="Percent" xfId="2" builtinId="5"/>
  </cellStyles>
  <dxfs count="81">
    <dxf>
      <font>
        <color theme="0"/>
      </font>
      <fill>
        <patternFill patternType="none">
          <bgColor auto="1"/>
        </patternFill>
      </fill>
      <border>
        <left/>
        <right/>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ont>
        <color theme="0"/>
      </font>
      <border>
        <left/>
        <right/>
        <bottom/>
        <vertical/>
        <horizontal/>
      </border>
    </dxf>
    <dxf>
      <font>
        <color rgb="FFFF0000"/>
      </font>
    </dxf>
    <dxf>
      <font>
        <b/>
        <i val="0"/>
        <color rgb="FFFF0000"/>
      </font>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border>
        <right/>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left/>
        <vertical/>
        <horizontal/>
      </border>
    </dxf>
    <dxf>
      <border>
        <lef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border>
        <right/>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border>
        <right/>
        <vertical/>
        <horizontal/>
      </border>
    </dxf>
    <dxf>
      <border>
        <bottom style="thin">
          <color auto="1"/>
        </bottom>
        <vertical/>
        <horizontal/>
      </border>
    </dxf>
    <dxf>
      <border>
        <bottom style="thin">
          <color auto="1"/>
        </bottom>
        <vertical/>
        <horizontal/>
      </border>
    </dxf>
    <dxf>
      <border>
        <lef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border>
        <left/>
        <vertical/>
        <horizontal/>
      </border>
    </dxf>
    <dxf>
      <border>
        <lef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border>
        <left/>
        <vertical/>
        <horizontal/>
      </border>
    </dxf>
    <dxf>
      <border>
        <lef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font>
        <color theme="3" tint="-0.499984740745262"/>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Price List'!D5"/><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Customer List'!C6"/><Relationship Id="rId5" Type="http://schemas.openxmlformats.org/officeDocument/2006/relationships/hyperlink" Target="#About!C6"/><Relationship Id="rId4" Type="http://schemas.openxmlformats.org/officeDocument/2006/relationships/hyperlink" Target="#'Monthly Recap'!B6"/></Relationships>
</file>

<file path=xl/drawings/_rels/drawing10.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_rels/drawing11.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Account Receivable'!K6"/><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Search Invoice'!E6"/><Relationship Id="rId5" Type="http://schemas.openxmlformats.org/officeDocument/2006/relationships/hyperlink" Target="#About!C6"/><Relationship Id="rId4" Type="http://schemas.openxmlformats.org/officeDocument/2006/relationships/hyperlink" Target="#'Monthly Recap'!B6"/></Relationships>
</file>

<file path=xl/drawings/_rels/drawing12.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Account Receivable'!K6"/><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Search Invoice'!E6"/><Relationship Id="rId5" Type="http://schemas.openxmlformats.org/officeDocument/2006/relationships/hyperlink" Target="#About!C6"/><Relationship Id="rId4" Type="http://schemas.openxmlformats.org/officeDocument/2006/relationships/hyperlink" Target="#'Monthly Recap'!B6"/></Relationships>
</file>

<file path=xl/drawings/_rels/drawing13.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Account Receivable'!K6"/><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Search Invoice'!E6"/><Relationship Id="rId5" Type="http://schemas.openxmlformats.org/officeDocument/2006/relationships/hyperlink" Target="#About!C6"/><Relationship Id="rId4" Type="http://schemas.openxmlformats.org/officeDocument/2006/relationships/hyperlink" Target="#'Monthly Recap'!B6"/></Relationships>
</file>

<file path=xl/drawings/_rels/drawing14.xml.rels><?xml version="1.0" encoding="UTF-8" standalone="yes"?>
<Relationships xmlns="http://schemas.openxmlformats.org/package/2006/relationships"><Relationship Id="rId8" Type="http://schemas.openxmlformats.org/officeDocument/2006/relationships/hyperlink" Target="#Help!D7"/><Relationship Id="rId3" Type="http://schemas.openxmlformats.org/officeDocument/2006/relationships/hyperlink" Target="#'In1 - Project Only'!D5"/><Relationship Id="rId7" Type="http://schemas.openxmlformats.org/officeDocument/2006/relationships/hyperlink" Target="#EULA!D7"/><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About!D7"/><Relationship Id="rId5" Type="http://schemas.openxmlformats.org/officeDocument/2006/relationships/hyperlink" Target="#About!C6"/><Relationship Id="rId4" Type="http://schemas.openxmlformats.org/officeDocument/2006/relationships/hyperlink" Target="#'Monthly Recap'!B6"/></Relationships>
</file>

<file path=xl/drawings/_rels/drawing15.xml.rels><?xml version="1.0" encoding="UTF-8" standalone="yes"?>
<Relationships xmlns="http://schemas.openxmlformats.org/package/2006/relationships"><Relationship Id="rId8" Type="http://schemas.openxmlformats.org/officeDocument/2006/relationships/hyperlink" Target="#Help!D7"/><Relationship Id="rId3" Type="http://schemas.openxmlformats.org/officeDocument/2006/relationships/hyperlink" Target="#'In1 - Project Only'!D5"/><Relationship Id="rId7" Type="http://schemas.openxmlformats.org/officeDocument/2006/relationships/hyperlink" Target="#EULA!D7"/><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About!D7"/><Relationship Id="rId5" Type="http://schemas.openxmlformats.org/officeDocument/2006/relationships/hyperlink" Target="#About!C6"/><Relationship Id="rId4" Type="http://schemas.openxmlformats.org/officeDocument/2006/relationships/hyperlink" Target="#'Monthly Recap'!B6"/></Relationships>
</file>

<file path=xl/drawings/_rels/drawing16.xml.rels><?xml version="1.0" encoding="UTF-8" standalone="yes"?>
<Relationships xmlns="http://schemas.openxmlformats.org/package/2006/relationships"><Relationship Id="rId8" Type="http://schemas.openxmlformats.org/officeDocument/2006/relationships/hyperlink" Target="#Help!D7"/><Relationship Id="rId3" Type="http://schemas.openxmlformats.org/officeDocument/2006/relationships/hyperlink" Target="#'In1 - Project Only'!D5"/><Relationship Id="rId7" Type="http://schemas.openxmlformats.org/officeDocument/2006/relationships/hyperlink" Target="#EULA!D7"/><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About!D7"/><Relationship Id="rId5" Type="http://schemas.openxmlformats.org/officeDocument/2006/relationships/hyperlink" Target="#About!C6"/><Relationship Id="rId4" Type="http://schemas.openxmlformats.org/officeDocument/2006/relationships/hyperlink" Target="#'Monthly Recap'!B6"/></Relationships>
</file>

<file path=xl/drawings/_rels/drawing17.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18.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19.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Price List'!D5"/><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Customer List'!C6"/><Relationship Id="rId5" Type="http://schemas.openxmlformats.org/officeDocument/2006/relationships/hyperlink" Target="#About!C6"/><Relationship Id="rId4" Type="http://schemas.openxmlformats.org/officeDocument/2006/relationships/hyperlink" Target="#'Monthly Recap'!B6"/></Relationships>
</file>

<file path=xl/drawings/_rels/drawing20.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1.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2.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3.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4.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25.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3.xml.rels><?xml version="1.0" encoding="UTF-8" standalone="yes"?>
<Relationships xmlns="http://schemas.openxmlformats.org/package/2006/relationships"><Relationship Id="rId3" Type="http://schemas.openxmlformats.org/officeDocument/2006/relationships/hyperlink" Target="#'In1 - Project Only'!D5"/><Relationship Id="rId7" Type="http://schemas.openxmlformats.org/officeDocument/2006/relationships/hyperlink" Target="#'Price List'!D5"/><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Customer List'!C6"/><Relationship Id="rId5" Type="http://schemas.openxmlformats.org/officeDocument/2006/relationships/hyperlink" Target="#About!C6"/><Relationship Id="rId4" Type="http://schemas.openxmlformats.org/officeDocument/2006/relationships/hyperlink" Target="#'Monthly Recap'!B6"/></Relationships>
</file>

<file path=xl/drawings/_rels/drawing4.xml.rels><?xml version="1.0" encoding="UTF-8" standalone="yes"?>
<Relationships xmlns="http://schemas.openxmlformats.org/package/2006/relationships"><Relationship Id="rId3" Type="http://schemas.openxmlformats.org/officeDocument/2006/relationships/hyperlink" Target="#'In1 - Project Only'!D5"/><Relationship Id="rId2" Type="http://schemas.openxmlformats.org/officeDocument/2006/relationships/hyperlink" Target="#Invoice!C5"/><Relationship Id="rId1" Type="http://schemas.openxmlformats.org/officeDocument/2006/relationships/hyperlink" Target="#Setup!F5"/><Relationship Id="rId5" Type="http://schemas.openxmlformats.org/officeDocument/2006/relationships/hyperlink" Target="#About!C6"/><Relationship Id="rId4" Type="http://schemas.openxmlformats.org/officeDocument/2006/relationships/hyperlink" Target="#'Monthly Recap'!B6"/></Relationships>
</file>

<file path=xl/drawings/_rels/drawing5.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_rels/drawing6.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_rels/drawing7.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_rels/drawing8.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_rels/drawing9.xml.rels><?xml version="1.0" encoding="UTF-8" standalone="yes"?>
<Relationships xmlns="http://schemas.openxmlformats.org/package/2006/relationships"><Relationship Id="rId8" Type="http://schemas.openxmlformats.org/officeDocument/2006/relationships/hyperlink" Target="#'In3 - Project n Completion'!K8"/><Relationship Id="rId3" Type="http://schemas.openxmlformats.org/officeDocument/2006/relationships/hyperlink" Target="#'In1 - Project Only'!D5"/><Relationship Id="rId7" Type="http://schemas.openxmlformats.org/officeDocument/2006/relationships/hyperlink" Target="#'In2 - Project n Material'!K8"/><Relationship Id="rId2" Type="http://schemas.openxmlformats.org/officeDocument/2006/relationships/hyperlink" Target="#Invoice!C5"/><Relationship Id="rId1" Type="http://schemas.openxmlformats.org/officeDocument/2006/relationships/hyperlink" Target="#Setup!F5"/><Relationship Id="rId6" Type="http://schemas.openxmlformats.org/officeDocument/2006/relationships/hyperlink" Target="#'In1 - Project Only'!K8"/><Relationship Id="rId11" Type="http://schemas.openxmlformats.org/officeDocument/2006/relationships/hyperlink" Target="#'In6 - Material Only'!K8"/><Relationship Id="rId5" Type="http://schemas.openxmlformats.org/officeDocument/2006/relationships/hyperlink" Target="#About!C6"/><Relationship Id="rId10" Type="http://schemas.openxmlformats.org/officeDocument/2006/relationships/hyperlink" Target="#'In5 - Labor and Material'!K8"/><Relationship Id="rId4" Type="http://schemas.openxmlformats.org/officeDocument/2006/relationships/hyperlink" Target="#'Monthly Recap'!B6"/><Relationship Id="rId9" Type="http://schemas.openxmlformats.org/officeDocument/2006/relationships/hyperlink" Target="#'In4 - Labor Hourly Only'!K8"/></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1790700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5</xdr:col>
      <xdr:colOff>821760</xdr:colOff>
      <xdr:row>2</xdr:row>
      <xdr:rowOff>306000</xdr:rowOff>
    </xdr:to>
    <xdr:grpSp>
      <xdr:nvGrpSpPr>
        <xdr:cNvPr id="12" name="Group 11"/>
        <xdr:cNvGrpSpPr/>
      </xdr:nvGrpSpPr>
      <xdr:grpSpPr>
        <a:xfrm>
          <a:off x="137160" y="571500"/>
          <a:ext cx="4784160" cy="306000"/>
          <a:chOff x="144780" y="579120"/>
          <a:chExt cx="4784160" cy="306000"/>
        </a:xfrm>
      </xdr:grpSpPr>
      <xdr:sp macro="" textlink="">
        <xdr:nvSpPr>
          <xdr:cNvPr id="13" name="Rounded Rectangle 12">
            <a:hlinkClick xmlns:r="http://schemas.openxmlformats.org/officeDocument/2006/relationships" r:id="rId1"/>
          </xdr:cNvPr>
          <xdr:cNvSpPr/>
        </xdr:nvSpPr>
        <xdr:spPr>
          <a:xfrm>
            <a:off x="144780" y="57912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General</a:t>
            </a:r>
          </a:p>
        </xdr:txBody>
      </xdr:sp>
      <xdr:sp macro="" textlink="">
        <xdr:nvSpPr>
          <xdr:cNvPr id="14" name="Rounded Rectangle 13">
            <a:hlinkClick xmlns:r="http://schemas.openxmlformats.org/officeDocument/2006/relationships" r:id="rId6"/>
          </xdr:cNvPr>
          <xdr:cNvSpPr/>
        </xdr:nvSpPr>
        <xdr:spPr>
          <a:xfrm>
            <a:off x="177546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Customer</a:t>
            </a:r>
          </a:p>
        </xdr:txBody>
      </xdr:sp>
      <xdr:sp macro="" textlink="">
        <xdr:nvSpPr>
          <xdr:cNvPr id="15" name="Rounded Rectangle 14">
            <a:hlinkClick xmlns:r="http://schemas.openxmlformats.org/officeDocument/2006/relationships" r:id="rId7"/>
          </xdr:cNvPr>
          <xdr:cNvSpPr/>
        </xdr:nvSpPr>
        <xdr:spPr>
          <a:xfrm>
            <a:off x="340614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Price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525780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17</xdr:col>
      <xdr:colOff>121920</xdr:colOff>
      <xdr:row>2</xdr:row>
      <xdr:rowOff>306000</xdr:rowOff>
    </xdr:to>
    <xdr:grpSp>
      <xdr:nvGrpSpPr>
        <xdr:cNvPr id="22" name="Group 21"/>
        <xdr:cNvGrpSpPr/>
      </xdr:nvGrpSpPr>
      <xdr:grpSpPr>
        <a:xfrm>
          <a:off x="137160" y="571500"/>
          <a:ext cx="9486900" cy="306000"/>
          <a:chOff x="137160" y="594360"/>
          <a:chExt cx="9486900" cy="306000"/>
        </a:xfrm>
      </xdr:grpSpPr>
      <xdr:sp macro="" textlink="">
        <xdr:nvSpPr>
          <xdr:cNvPr id="23" name="Rounded Rectangle 22">
            <a:hlinkClick xmlns:r="http://schemas.openxmlformats.org/officeDocument/2006/relationships" r:id="rId6"/>
          </xdr:cNvPr>
          <xdr:cNvSpPr/>
        </xdr:nvSpPr>
        <xdr:spPr>
          <a:xfrm>
            <a:off x="137160" y="594360"/>
            <a:ext cx="15228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solidFill>
                <a:latin typeface="Franklin Gothic Medium Cond" panose="020B0606030402020204" pitchFamily="34" charset="0"/>
              </a:rPr>
              <a:t>Project</a:t>
            </a:r>
            <a:r>
              <a:rPr lang="en-US" sz="1200" baseline="0">
                <a:solidFill>
                  <a:schemeClr val="bg1"/>
                </a:solidFill>
                <a:latin typeface="Franklin Gothic Medium Cond" panose="020B0606030402020204" pitchFamily="34" charset="0"/>
              </a:rPr>
              <a:t> Only</a:t>
            </a:r>
            <a:endParaRPr lang="en-US" sz="1200">
              <a:solidFill>
                <a:schemeClr val="bg1"/>
              </a:solidFill>
              <a:latin typeface="Franklin Gothic Medium Cond" panose="020B0606030402020204" pitchFamily="34" charset="0"/>
            </a:endParaRPr>
          </a:p>
        </xdr:txBody>
      </xdr:sp>
      <xdr:sp macro="" textlink="">
        <xdr:nvSpPr>
          <xdr:cNvPr id="24" name="Rounded Rectangle 23">
            <a:hlinkClick xmlns:r="http://schemas.openxmlformats.org/officeDocument/2006/relationships" r:id="rId7"/>
          </xdr:cNvPr>
          <xdr:cNvSpPr/>
        </xdr:nvSpPr>
        <xdr:spPr>
          <a:xfrm>
            <a:off x="176784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25" name="Rounded Rectangle 24">
            <a:hlinkClick xmlns:r="http://schemas.openxmlformats.org/officeDocument/2006/relationships" r:id="rId8"/>
          </xdr:cNvPr>
          <xdr:cNvSpPr/>
        </xdr:nvSpPr>
        <xdr:spPr>
          <a:xfrm>
            <a:off x="339852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Completion</a:t>
            </a:r>
            <a:endParaRPr lang="en-US" sz="1200">
              <a:solidFill>
                <a:schemeClr val="accent6">
                  <a:lumMod val="50000"/>
                </a:schemeClr>
              </a:solidFill>
              <a:latin typeface="Franklin Gothic Medium Cond" panose="020B0606030402020204" pitchFamily="34" charset="0"/>
            </a:endParaRPr>
          </a:p>
        </xdr:txBody>
      </xdr:sp>
      <xdr:sp macro="" textlink="">
        <xdr:nvSpPr>
          <xdr:cNvPr id="26" name="Rounded Rectangle 25">
            <a:hlinkClick xmlns:r="http://schemas.openxmlformats.org/officeDocument/2006/relationships" r:id="rId9"/>
          </xdr:cNvPr>
          <xdr:cNvSpPr/>
        </xdr:nvSpPr>
        <xdr:spPr>
          <a:xfrm>
            <a:off x="502920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27" name="Rounded Rectangle 26">
            <a:hlinkClick xmlns:r="http://schemas.openxmlformats.org/officeDocument/2006/relationships" r:id="rId10"/>
          </xdr:cNvPr>
          <xdr:cNvSpPr/>
        </xdr:nvSpPr>
        <xdr:spPr>
          <a:xfrm>
            <a:off x="665988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28" name="Rounded Rectangle 27">
            <a:hlinkClick xmlns:r="http://schemas.openxmlformats.org/officeDocument/2006/relationships" r:id="rId11"/>
          </xdr:cNvPr>
          <xdr:cNvSpPr/>
        </xdr:nvSpPr>
        <xdr:spPr>
          <a:xfrm>
            <a:off x="8290560" y="594360"/>
            <a:ext cx="13335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Material Only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266700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5</xdr:col>
      <xdr:colOff>509340</xdr:colOff>
      <xdr:row>2</xdr:row>
      <xdr:rowOff>306000</xdr:rowOff>
    </xdr:to>
    <xdr:grpSp>
      <xdr:nvGrpSpPr>
        <xdr:cNvPr id="12" name="Group 11"/>
        <xdr:cNvGrpSpPr/>
      </xdr:nvGrpSpPr>
      <xdr:grpSpPr>
        <a:xfrm>
          <a:off x="137160" y="571500"/>
          <a:ext cx="4784160" cy="306000"/>
          <a:chOff x="137160" y="609600"/>
          <a:chExt cx="4784160" cy="306000"/>
        </a:xfrm>
      </xdr:grpSpPr>
      <xdr:sp macro="" textlink="">
        <xdr:nvSpPr>
          <xdr:cNvPr id="13" name="Rounded Rectangle 12">
            <a:hlinkClick xmlns:r="http://schemas.openxmlformats.org/officeDocument/2006/relationships" r:id="rId4"/>
          </xdr:cNvPr>
          <xdr:cNvSpPr/>
        </xdr:nvSpPr>
        <xdr:spPr>
          <a:xfrm>
            <a:off x="137160" y="60960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Monthly - Total</a:t>
            </a:r>
          </a:p>
        </xdr:txBody>
      </xdr:sp>
      <xdr:sp macro="" textlink="">
        <xdr:nvSpPr>
          <xdr:cNvPr id="14" name="Rounded Rectangle 13">
            <a:hlinkClick xmlns:r="http://schemas.openxmlformats.org/officeDocument/2006/relationships" r:id="rId6"/>
          </xdr:cNvPr>
          <xdr:cNvSpPr/>
        </xdr:nvSpPr>
        <xdr:spPr>
          <a:xfrm>
            <a:off x="176784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Monthly - Detail</a:t>
            </a:r>
          </a:p>
        </xdr:txBody>
      </xdr:sp>
      <xdr:sp macro="" textlink="">
        <xdr:nvSpPr>
          <xdr:cNvPr id="15" name="Rounded Rectangle 14">
            <a:hlinkClick xmlns:r="http://schemas.openxmlformats.org/officeDocument/2006/relationships" r:id="rId7"/>
          </xdr:cNvPr>
          <xdr:cNvSpPr/>
        </xdr:nvSpPr>
        <xdr:spPr>
          <a:xfrm>
            <a:off x="339852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Account Receivable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883920</xdr:colOff>
      <xdr:row>1</xdr:row>
      <xdr:rowOff>304800</xdr:rowOff>
    </xdr:to>
    <xdr:grpSp>
      <xdr:nvGrpSpPr>
        <xdr:cNvPr id="8" name="Group 7"/>
        <xdr:cNvGrpSpPr/>
      </xdr:nvGrpSpPr>
      <xdr:grpSpPr>
        <a:xfrm>
          <a:off x="137160" y="190500"/>
          <a:ext cx="8046720" cy="304800"/>
          <a:chOff x="175260" y="243840"/>
          <a:chExt cx="8046720" cy="304800"/>
        </a:xfrm>
      </xdr:grpSpPr>
      <xdr:sp macro="" textlink="">
        <xdr:nvSpPr>
          <xdr:cNvPr id="9" name="Rounded Rectangle 8">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10" name="Rounded Rectangle 9">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11" name="Rounded Rectangle 10">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12" name="Rounded Rectangle 11">
            <a:hlinkClick xmlns:r="http://schemas.openxmlformats.org/officeDocument/2006/relationships" r:id="rId4"/>
          </xdr:cNvPr>
          <xdr:cNvSpPr/>
        </xdr:nvSpPr>
        <xdr:spPr>
          <a:xfrm>
            <a:off x="506730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SUMMARY</a:t>
            </a:r>
          </a:p>
        </xdr:txBody>
      </xdr:sp>
      <xdr:sp macro="" textlink="">
        <xdr:nvSpPr>
          <xdr:cNvPr id="13" name="Rounded Rectangle 12">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6</xdr:col>
      <xdr:colOff>837000</xdr:colOff>
      <xdr:row>2</xdr:row>
      <xdr:rowOff>306000</xdr:rowOff>
    </xdr:to>
    <xdr:grpSp>
      <xdr:nvGrpSpPr>
        <xdr:cNvPr id="14" name="Group 13"/>
        <xdr:cNvGrpSpPr/>
      </xdr:nvGrpSpPr>
      <xdr:grpSpPr>
        <a:xfrm>
          <a:off x="137160" y="571500"/>
          <a:ext cx="4784160" cy="306000"/>
          <a:chOff x="137160" y="609600"/>
          <a:chExt cx="4784160" cy="306000"/>
        </a:xfrm>
      </xdr:grpSpPr>
      <xdr:sp macro="" textlink="">
        <xdr:nvSpPr>
          <xdr:cNvPr id="15" name="Rounded Rectangle 14">
            <a:hlinkClick xmlns:r="http://schemas.openxmlformats.org/officeDocument/2006/relationships" r:id="rId4"/>
          </xdr:cNvPr>
          <xdr:cNvSpPr/>
        </xdr:nvSpPr>
        <xdr:spPr>
          <a:xfrm>
            <a:off x="13716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Monthly - Total</a:t>
            </a:r>
          </a:p>
        </xdr:txBody>
      </xdr:sp>
      <xdr:sp macro="" textlink="">
        <xdr:nvSpPr>
          <xdr:cNvPr id="16" name="Rounded Rectangle 15">
            <a:hlinkClick xmlns:r="http://schemas.openxmlformats.org/officeDocument/2006/relationships" r:id="rId6"/>
          </xdr:cNvPr>
          <xdr:cNvSpPr/>
        </xdr:nvSpPr>
        <xdr:spPr>
          <a:xfrm>
            <a:off x="176784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Monthly - Detail</a:t>
            </a:r>
          </a:p>
        </xdr:txBody>
      </xdr:sp>
      <xdr:sp macro="" textlink="">
        <xdr:nvSpPr>
          <xdr:cNvPr id="17" name="Rounded Rectangle 16">
            <a:hlinkClick xmlns:r="http://schemas.openxmlformats.org/officeDocument/2006/relationships" r:id="rId7"/>
          </xdr:cNvPr>
          <xdr:cNvSpPr/>
        </xdr:nvSpPr>
        <xdr:spPr>
          <a:xfrm>
            <a:off x="3398520" y="60960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Account Receivable</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609600</xdr:colOff>
      <xdr:row>1</xdr:row>
      <xdr:rowOff>304800</xdr:rowOff>
    </xdr:to>
    <xdr:grpSp>
      <xdr:nvGrpSpPr>
        <xdr:cNvPr id="8" name="Group 7"/>
        <xdr:cNvGrpSpPr/>
      </xdr:nvGrpSpPr>
      <xdr:grpSpPr>
        <a:xfrm>
          <a:off x="137160" y="190500"/>
          <a:ext cx="8046720" cy="304800"/>
          <a:chOff x="175260" y="243840"/>
          <a:chExt cx="8046720" cy="304800"/>
        </a:xfrm>
      </xdr:grpSpPr>
      <xdr:sp macro="" textlink="">
        <xdr:nvSpPr>
          <xdr:cNvPr id="9" name="Rounded Rectangle 8">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10" name="Rounded Rectangle 9">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11" name="Rounded Rectangle 10">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12" name="Rounded Rectangle 11">
            <a:hlinkClick xmlns:r="http://schemas.openxmlformats.org/officeDocument/2006/relationships" r:id="rId4"/>
          </xdr:cNvPr>
          <xdr:cNvSpPr/>
        </xdr:nvSpPr>
        <xdr:spPr>
          <a:xfrm>
            <a:off x="506730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SUMMARY</a:t>
            </a:r>
          </a:p>
        </xdr:txBody>
      </xdr:sp>
      <xdr:sp macro="" textlink="">
        <xdr:nvSpPr>
          <xdr:cNvPr id="13" name="Rounded Rectangle 12">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5</xdr:col>
      <xdr:colOff>699840</xdr:colOff>
      <xdr:row>2</xdr:row>
      <xdr:rowOff>306000</xdr:rowOff>
    </xdr:to>
    <xdr:grpSp>
      <xdr:nvGrpSpPr>
        <xdr:cNvPr id="14" name="Group 13"/>
        <xdr:cNvGrpSpPr/>
      </xdr:nvGrpSpPr>
      <xdr:grpSpPr>
        <a:xfrm>
          <a:off x="137160" y="571500"/>
          <a:ext cx="4784160" cy="306000"/>
          <a:chOff x="137160" y="609600"/>
          <a:chExt cx="4784160" cy="306000"/>
        </a:xfrm>
      </xdr:grpSpPr>
      <xdr:sp macro="" textlink="">
        <xdr:nvSpPr>
          <xdr:cNvPr id="15" name="Rounded Rectangle 14">
            <a:hlinkClick xmlns:r="http://schemas.openxmlformats.org/officeDocument/2006/relationships" r:id="rId4"/>
          </xdr:cNvPr>
          <xdr:cNvSpPr/>
        </xdr:nvSpPr>
        <xdr:spPr>
          <a:xfrm>
            <a:off x="13716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Monthly - Total</a:t>
            </a:r>
          </a:p>
        </xdr:txBody>
      </xdr:sp>
      <xdr:sp macro="" textlink="">
        <xdr:nvSpPr>
          <xdr:cNvPr id="16" name="Rounded Rectangle 15">
            <a:hlinkClick xmlns:r="http://schemas.openxmlformats.org/officeDocument/2006/relationships" r:id="rId6"/>
          </xdr:cNvPr>
          <xdr:cNvSpPr/>
        </xdr:nvSpPr>
        <xdr:spPr>
          <a:xfrm>
            <a:off x="1767840" y="60960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Monthly - Detail</a:t>
            </a:r>
          </a:p>
        </xdr:txBody>
      </xdr:sp>
      <xdr:sp macro="" textlink="">
        <xdr:nvSpPr>
          <xdr:cNvPr id="17" name="Rounded Rectangle 16">
            <a:hlinkClick xmlns:r="http://schemas.openxmlformats.org/officeDocument/2006/relationships" r:id="rId7"/>
          </xdr:cNvPr>
          <xdr:cNvSpPr/>
        </xdr:nvSpPr>
        <xdr:spPr>
          <a:xfrm>
            <a:off x="3398520" y="60960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Account Receivable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121920</xdr:colOff>
      <xdr:row>1</xdr:row>
      <xdr:rowOff>304800</xdr:rowOff>
    </xdr:to>
    <xdr:grpSp>
      <xdr:nvGrpSpPr>
        <xdr:cNvPr id="8" name="Group 7"/>
        <xdr:cNvGrpSpPr/>
      </xdr:nvGrpSpPr>
      <xdr:grpSpPr>
        <a:xfrm>
          <a:off x="190500" y="190500"/>
          <a:ext cx="9616440" cy="304800"/>
          <a:chOff x="175260" y="243840"/>
          <a:chExt cx="8046720" cy="304800"/>
        </a:xfrm>
      </xdr:grpSpPr>
      <xdr:sp macro="" textlink="">
        <xdr:nvSpPr>
          <xdr:cNvPr id="9" name="Rounded Rectangle 8">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10" name="Rounded Rectangle 9">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11" name="Rounded Rectangle 10">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12" name="Rounded Rectangle 11">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13" name="Rounded Rectangle 12">
            <a:hlinkClick xmlns:r="http://schemas.openxmlformats.org/officeDocument/2006/relationships" r:id="rId5"/>
          </xdr:cNvPr>
          <xdr:cNvSpPr/>
        </xdr:nvSpPr>
        <xdr:spPr>
          <a:xfrm>
            <a:off x="669798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7</xdr:col>
      <xdr:colOff>502920</xdr:colOff>
      <xdr:row>2</xdr:row>
      <xdr:rowOff>306000</xdr:rowOff>
    </xdr:to>
    <xdr:grpSp>
      <xdr:nvGrpSpPr>
        <xdr:cNvPr id="16" name="Group 15"/>
        <xdr:cNvGrpSpPr/>
      </xdr:nvGrpSpPr>
      <xdr:grpSpPr>
        <a:xfrm>
          <a:off x="190500" y="571500"/>
          <a:ext cx="5730240" cy="306000"/>
          <a:chOff x="144780" y="586740"/>
          <a:chExt cx="4768920" cy="306000"/>
        </a:xfrm>
      </xdr:grpSpPr>
      <xdr:sp macro="" textlink="">
        <xdr:nvSpPr>
          <xdr:cNvPr id="17" name="Rounded Rectangle 16">
            <a:hlinkClick xmlns:r="http://schemas.openxmlformats.org/officeDocument/2006/relationships" r:id="rId6"/>
          </xdr:cNvPr>
          <xdr:cNvSpPr/>
        </xdr:nvSpPr>
        <xdr:spPr>
          <a:xfrm>
            <a:off x="144780" y="58674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Version</a:t>
            </a:r>
          </a:p>
        </xdr:txBody>
      </xdr:sp>
      <xdr:sp macro="" textlink="">
        <xdr:nvSpPr>
          <xdr:cNvPr id="18" name="Rounded Rectangle 17">
            <a:hlinkClick xmlns:r="http://schemas.openxmlformats.org/officeDocument/2006/relationships" r:id="rId7"/>
          </xdr:cNvPr>
          <xdr:cNvSpPr/>
        </xdr:nvSpPr>
        <xdr:spPr>
          <a:xfrm>
            <a:off x="176784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EULA</a:t>
            </a:r>
          </a:p>
        </xdr:txBody>
      </xdr:sp>
      <xdr:sp macro="" textlink="">
        <xdr:nvSpPr>
          <xdr:cNvPr id="19" name="Rounded Rectangle 18">
            <a:hlinkClick xmlns:r="http://schemas.openxmlformats.org/officeDocument/2006/relationships" r:id="rId8"/>
          </xdr:cNvPr>
          <xdr:cNvSpPr/>
        </xdr:nvSpPr>
        <xdr:spPr>
          <a:xfrm>
            <a:off x="339090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Help</a:t>
            </a:r>
          </a:p>
        </xdr:txBody>
      </xdr:sp>
    </xdr:grpSp>
    <xdr:clientData/>
  </xdr:twoCellAnchor>
  <xdr:twoCellAnchor>
    <xdr:from>
      <xdr:col>1</xdr:col>
      <xdr:colOff>129540</xdr:colOff>
      <xdr:row>4</xdr:row>
      <xdr:rowOff>99060</xdr:rowOff>
    </xdr:from>
    <xdr:to>
      <xdr:col>7</xdr:col>
      <xdr:colOff>15240</xdr:colOff>
      <xdr:row>12</xdr:row>
      <xdr:rowOff>53340</xdr:rowOff>
    </xdr:to>
    <xdr:sp macro="" textlink="">
      <xdr:nvSpPr>
        <xdr:cNvPr id="4" name="TextBox 3"/>
        <xdr:cNvSpPr txBox="1"/>
      </xdr:nvSpPr>
      <xdr:spPr>
        <a:xfrm>
          <a:off x="266700" y="1234440"/>
          <a:ext cx="5113020" cy="1417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Invoice</a:t>
          </a:r>
          <a:r>
            <a:rPr lang="en-US" sz="1100" b="1" baseline="0">
              <a:solidFill>
                <a:schemeClr val="dk1"/>
              </a:solidFill>
              <a:effectLst/>
              <a:latin typeface="+mn-lt"/>
              <a:ea typeface="+mn-ea"/>
              <a:cs typeface="+mn-cs"/>
            </a:rPr>
            <a:t> Creator Lite</a:t>
          </a:r>
          <a:endParaRPr lang="en-US">
            <a:effectLst/>
          </a:endParaRPr>
        </a:p>
        <a:p>
          <a:r>
            <a:rPr lang="en-US" sz="1100" b="0" baseline="0">
              <a:solidFill>
                <a:schemeClr val="dk1"/>
              </a:solidFill>
              <a:effectLst/>
              <a:latin typeface="+mn-lt"/>
              <a:ea typeface="+mn-ea"/>
              <a:cs typeface="+mn-cs"/>
            </a:rPr>
            <a:t>for 10 Invoices</a:t>
          </a:r>
          <a:endParaRPr lang="en-US">
            <a:effectLst/>
          </a:endParaRPr>
        </a:p>
        <a:p>
          <a:r>
            <a:rPr lang="en-US" sz="1100" baseline="0">
              <a:solidFill>
                <a:schemeClr val="dk1"/>
              </a:solidFill>
              <a:effectLst/>
              <a:latin typeface="+mn-lt"/>
              <a:ea typeface="+mn-ea"/>
              <a:cs typeface="+mn-cs"/>
            </a:rPr>
            <a:t>Version : 3.0</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License : Single User (read EULA)</a:t>
          </a:r>
          <a:endParaRPr lang="en-US">
            <a:effectLst/>
          </a:endParaRPr>
        </a:p>
        <a:p>
          <a:r>
            <a:rPr lang="en-US" sz="1100" baseline="0">
              <a:solidFill>
                <a:schemeClr val="dk1"/>
              </a:solidFill>
              <a:effectLst/>
              <a:latin typeface="+mn-lt"/>
              <a:ea typeface="+mn-ea"/>
              <a:cs typeface="+mn-cs"/>
            </a:rPr>
            <a:t>Support : support@excelindo.com</a:t>
          </a:r>
          <a:endParaRPr lang="en-US">
            <a:effectLst/>
          </a:endParaRPr>
        </a:p>
        <a:p>
          <a:r>
            <a:rPr lang="en-US" sz="1100" baseline="0">
              <a:solidFill>
                <a:schemeClr val="dk1"/>
              </a:solidFill>
              <a:effectLst/>
              <a:latin typeface="+mn-lt"/>
              <a:ea typeface="+mn-ea"/>
              <a:cs typeface="+mn-cs"/>
            </a:rPr>
            <a:t>Copyrights (c) 2015 - Excelindo.com</a:t>
          </a:r>
          <a:endParaRPr lang="en-US">
            <a:effectLst/>
          </a:endParaRPr>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121920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8</xdr:col>
      <xdr:colOff>501720</xdr:colOff>
      <xdr:row>2</xdr:row>
      <xdr:rowOff>306000</xdr:rowOff>
    </xdr:to>
    <xdr:grpSp>
      <xdr:nvGrpSpPr>
        <xdr:cNvPr id="11" name="Group 10"/>
        <xdr:cNvGrpSpPr/>
      </xdr:nvGrpSpPr>
      <xdr:grpSpPr>
        <a:xfrm>
          <a:off x="137160" y="571500"/>
          <a:ext cx="4768920" cy="306000"/>
          <a:chOff x="144780" y="586740"/>
          <a:chExt cx="4768920" cy="306000"/>
        </a:xfrm>
      </xdr:grpSpPr>
      <xdr:sp macro="" textlink="">
        <xdr:nvSpPr>
          <xdr:cNvPr id="12" name="Rounded Rectangle 11">
            <a:hlinkClick xmlns:r="http://schemas.openxmlformats.org/officeDocument/2006/relationships" r:id="rId6"/>
          </xdr:cNvPr>
          <xdr:cNvSpPr/>
        </xdr:nvSpPr>
        <xdr:spPr>
          <a:xfrm>
            <a:off x="14478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Version</a:t>
            </a:r>
          </a:p>
        </xdr:txBody>
      </xdr:sp>
      <xdr:sp macro="" textlink="">
        <xdr:nvSpPr>
          <xdr:cNvPr id="13" name="Rounded Rectangle 12">
            <a:hlinkClick xmlns:r="http://schemas.openxmlformats.org/officeDocument/2006/relationships" r:id="rId7"/>
          </xdr:cNvPr>
          <xdr:cNvSpPr/>
        </xdr:nvSpPr>
        <xdr:spPr>
          <a:xfrm>
            <a:off x="1767840" y="58674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EULA</a:t>
            </a:r>
          </a:p>
        </xdr:txBody>
      </xdr:sp>
      <xdr:sp macro="" textlink="">
        <xdr:nvSpPr>
          <xdr:cNvPr id="14" name="Rounded Rectangle 13">
            <a:hlinkClick xmlns:r="http://schemas.openxmlformats.org/officeDocument/2006/relationships" r:id="rId8"/>
          </xdr:cNvPr>
          <xdr:cNvSpPr/>
        </xdr:nvSpPr>
        <xdr:spPr>
          <a:xfrm>
            <a:off x="339090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Help</a:t>
            </a:r>
          </a:p>
        </xdr:txBody>
      </xdr:sp>
    </xdr:grpSp>
    <xdr:clientData/>
  </xdr:twoCellAnchor>
  <xdr:twoCellAnchor>
    <xdr:from>
      <xdr:col>1</xdr:col>
      <xdr:colOff>76200</xdr:colOff>
      <xdr:row>4</xdr:row>
      <xdr:rowOff>76200</xdr:rowOff>
    </xdr:from>
    <xdr:to>
      <xdr:col>14</xdr:col>
      <xdr:colOff>236220</xdr:colOff>
      <xdr:row>75</xdr:row>
      <xdr:rowOff>30480</xdr:rowOff>
    </xdr:to>
    <xdr:sp macro="" textlink="">
      <xdr:nvSpPr>
        <xdr:cNvPr id="15" name="TextBox 14"/>
        <xdr:cNvSpPr txBox="1"/>
      </xdr:nvSpPr>
      <xdr:spPr>
        <a:xfrm>
          <a:off x="213360" y="1211580"/>
          <a:ext cx="8084820" cy="129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SINGLE USER LICENSE AGREEMENT FOR INVOICE CREATOR PRO</a:t>
          </a:r>
        </a:p>
        <a:p>
          <a:endParaRPr lang="en-US" sz="1100"/>
        </a:p>
        <a:p>
          <a:r>
            <a:rPr lang="en-US" sz="1100" b="1"/>
            <a:t>IMPORTANT. PLEASE READ THE TERMS AND CONDITIONS OF THIS LICENSE AGREEMENT CAREFULLY BEFORE USING THIS SOFTWARE</a:t>
          </a:r>
        </a:p>
        <a:p>
          <a:endParaRPr lang="en-US" sz="1100"/>
        </a:p>
        <a:p>
          <a:r>
            <a:rPr lang="en-US" sz="1100"/>
            <a:t>This is a legal agreement between you (either an individual or a single entity) and EXCELINDO.COM for the EXCELINDO INVOICE CREATOR PRO identified above which may include associated software components, media, printed materials, and "online" or electronic documentation ("EXCELINDO INVOICE CREATOR PRO"). By installing, copying, or otherwise using the EXCELINDO INVOICE CREATOR, you agree to be bound by the terms of this agreement. This license agreement represents the entire agreement concerning the program between you and EXCELINDO.COM, (referred to as "licenser"), and it supersedes any prior proposal, representation, or understanding between the parties. If you do not agree to the terms of this agreement, do not install or use the EXCELINDO INVOICE CREATOR PRO.</a:t>
          </a:r>
        </a:p>
        <a:p>
          <a:endParaRPr lang="en-US" sz="1100"/>
        </a:p>
        <a:p>
          <a:r>
            <a:rPr lang="en-US" sz="1100"/>
            <a:t>The EXCELINDO INVOICE CREATOR is protected by copyright laws and international copyright treaties, as well as other intellectual property laws and treaties. The EXCELINDO INVOICE CREATOR is licensed, not sold.</a:t>
          </a:r>
        </a:p>
        <a:p>
          <a:endParaRPr lang="en-US" sz="1100"/>
        </a:p>
        <a:p>
          <a:r>
            <a:rPr lang="en-US" sz="1100" b="1"/>
            <a:t>1. GRANT OF LICENSE TO A SINGLE USER.</a:t>
          </a:r>
        </a:p>
        <a:p>
          <a:r>
            <a:rPr lang="en-US" sz="1100"/>
            <a:t>The EXCELINDO INVOICE CREATOR is licensed as follows:</a:t>
          </a:r>
        </a:p>
        <a:p>
          <a:r>
            <a:rPr lang="en-US" sz="1100"/>
            <a:t>(a) Installation and Use.</a:t>
          </a:r>
        </a:p>
        <a:p>
          <a:r>
            <a:rPr lang="en-US" sz="1100"/>
            <a:t>EXCELINDO.COM grants you the right to install and use copies of the EXCELINDO INVOICE CREATOR on your own computer running validly licensed copies of the office suite [Microsoft Excel 2007, Microsoft Excel 2010) and Windows operating system [Windows NT, Windows 98, Windows 2000, Windows 2003, Windows XP, Windows ME, Windows Vista, Windows 7] for which the EXCELINDO INVOICE CREATOR PRO was designed.</a:t>
          </a:r>
        </a:p>
        <a:p>
          <a:r>
            <a:rPr lang="en-US" sz="1100"/>
            <a:t>(b) Backup Copies.</a:t>
          </a:r>
        </a:p>
        <a:p>
          <a:r>
            <a:rPr lang="en-US" sz="1100"/>
            <a:t>You may also make copies of the EXCELINDO INVOICE CREATOR PRO as may be necessary for backup and archival purposes.</a:t>
          </a:r>
        </a:p>
        <a:p>
          <a:endParaRPr lang="en-US" sz="1100"/>
        </a:p>
        <a:p>
          <a:r>
            <a:rPr lang="en-US" sz="1100" b="1"/>
            <a:t>2. DESCRIPTION OF OTHER RIGHTS AND LIMITATIONS.</a:t>
          </a:r>
        </a:p>
        <a:p>
          <a:r>
            <a:rPr lang="en-US" sz="1100"/>
            <a:t>(a) Maintenance of Copyright Notices.</a:t>
          </a:r>
        </a:p>
        <a:p>
          <a:r>
            <a:rPr lang="en-US" sz="1100"/>
            <a:t>You must not remove or alter any copyright notices on any and all copies of the EXCELINDO INVOICE CREATOR PRO.</a:t>
          </a:r>
        </a:p>
        <a:p>
          <a:r>
            <a:rPr lang="en-US" sz="1100"/>
            <a:t>(b) Distribution.</a:t>
          </a:r>
        </a:p>
        <a:p>
          <a:r>
            <a:rPr lang="en-US" sz="1100"/>
            <a:t>You may not distribute registered copies of the EXCELINDO INVOICE CREATOR PRO to third parties. The customized version may be used and shared within your company, but it may NOT be sold, distributed, or placed on a public server which could be accessed through internet without permission.Evaluation versions available for download from EXCELINDO.COM's websites may be freely distributed.</a:t>
          </a:r>
        </a:p>
        <a:p>
          <a:r>
            <a:rPr lang="en-US" sz="1100"/>
            <a:t>(c) Prohibition on Reverse Engineering, Decompilation, and Disassembly.</a:t>
          </a:r>
        </a:p>
        <a:p>
          <a:r>
            <a:rPr lang="en-US" sz="1100"/>
            <a:t>You may not reverse engineer, decompile, or disassemble the EXCELINDO INVOICE CREATOR PRO, except and only to the extent that such activity is expressly permitted by applicable law notwithstanding this limitation.</a:t>
          </a:r>
        </a:p>
        <a:p>
          <a:r>
            <a:rPr lang="en-US" sz="1100"/>
            <a:t>(d) Rental.</a:t>
          </a:r>
        </a:p>
        <a:p>
          <a:r>
            <a:rPr lang="en-US" sz="1100"/>
            <a:t>You may not rent, lease, or lend the EXCELINDO INVOICE CREATOR PRO.</a:t>
          </a:r>
        </a:p>
        <a:p>
          <a:r>
            <a:rPr lang="en-US" sz="1100"/>
            <a:t>(e) Support Services.</a:t>
          </a:r>
        </a:p>
        <a:p>
          <a:r>
            <a:rPr lang="en-US" sz="1100"/>
            <a:t>EXCELINDO.COM may provide you with support services related to the EXCELINDO INVOICE CREATOR PRO ("Support Services"). Any supplemental software code provided to you as part of the Support Services shall be considered part of the EXCELINDO INVOICE CREATOR PRO and subject to the terms and conditions of this agreement.</a:t>
          </a:r>
        </a:p>
        <a:p>
          <a:r>
            <a:rPr lang="en-US" sz="1100"/>
            <a:t>(f) Compliance with Applicable Laws.</a:t>
          </a:r>
        </a:p>
        <a:p>
          <a:r>
            <a:rPr lang="en-US" sz="1100"/>
            <a:t>Some countries and their league authorities required any third parties to apply for licenses to duplicate their league competition. You must comply with those requirements and all applicable laws regarding use of the EXCELINDO INVOICE CREATOR PRO.</a:t>
          </a:r>
        </a:p>
        <a:p>
          <a:endParaRPr lang="en-US" sz="1100"/>
        </a:p>
        <a:p>
          <a:r>
            <a:rPr lang="en-US" sz="1100" b="1"/>
            <a:t>3. TERMINATION</a:t>
          </a:r>
        </a:p>
        <a:p>
          <a:r>
            <a:rPr lang="en-US" sz="1100"/>
            <a:t>Without prejudice to any other rights, EXCELINDO.COM may terminate this agreement if you fail to comply with the terms and conditions of this agreement. In such event, you must destroy all copies of the EXCELINDO INVOICE CREATOR PRO in your possession.</a:t>
          </a:r>
        </a:p>
        <a:p>
          <a:endParaRPr lang="en-US" sz="1100"/>
        </a:p>
        <a:p>
          <a:r>
            <a:rPr lang="en-US" sz="1100" b="1"/>
            <a:t>4. COPYRIGHT</a:t>
          </a:r>
        </a:p>
        <a:p>
          <a:r>
            <a:rPr lang="en-US" sz="1100"/>
            <a:t>All title, including but not limited to copyrights, in and to the EXCELINDO INVOICE CREATOR PRO and any copies thereof are owned by EXCELINDO.COM or its suppliers. All title and intellectual property rights in and to the content which may be accessed through use of the EXCELINDO INVOICE CREATOR PRO is the property of the respective content owner and may be protected by applicable copyright or other intellectual property laws and treaties. This agreement grants you no rights to use such content. All rights not expressly granted are reserved by EXCELINDO.COM.</a:t>
          </a:r>
        </a:p>
        <a:p>
          <a:endParaRPr lang="en-US" sz="1100"/>
        </a:p>
        <a:p>
          <a:r>
            <a:rPr lang="en-US" sz="1100" b="1"/>
            <a:t>5. NO WARRANTIES</a:t>
          </a:r>
        </a:p>
        <a:p>
          <a:r>
            <a:rPr lang="en-US" sz="1100"/>
            <a:t>EXCELINDO.COM expressly disclaims any warranty for the EXCELINDO INVOICE CREATOR PRO. The EXCELINDO GANTT CHART PREMIUM EDITION is provided 'As Is' without any express or implied warranty of any kind, including but not limited to any warranties of merchantability, noninfringement, or fitness of a particular purpose. EXCELINDO.COM does not warrant or assume responsibility for the accuracy or completeness of any information, text, graphics, links or other items contained within the EXCELINDO INVOICE CREATOR PRO. EXCELINDO.COM makes no warranties respecting any harm that may be caused by the transmission of a computer virus, worm, time bomb, logic bomb, or other such computer program. EXCELINDO.COM further expressly disclaims any warranty or representation to Authorized Users or to any third party.</a:t>
          </a:r>
        </a:p>
        <a:p>
          <a:endParaRPr lang="en-US" sz="1100"/>
        </a:p>
        <a:p>
          <a:r>
            <a:rPr lang="en-US" sz="1100" b="1"/>
            <a:t>6. LIMITATION OF LIABILITY</a:t>
          </a:r>
        </a:p>
        <a:p>
          <a:r>
            <a:rPr lang="en-US" sz="1100"/>
            <a:t>In no event shall EXCELINDO.COM be liable for any damages (including, without limitation, lost profits, business interruption, or lost information) rising out of 'Authorized Users' use of or inability to use the EXCELINDO INVOICE CREATOR PRO, even if EXCELINDO.COM has been advised of the possibility of such damages. In no event will EXCELINDO.COM be liable for loss of data or for indirect, special, incidental, consequential (including lost profit), or other damages based in contract, tort or otherwise. EXCELINDO.COM shall have no liability with respect to the content of the EXCELINDO INVOICE CREATOR PRO or any part thereof, including but not limited to errors or omissions contained therein, libel, infringements of rights of publicity, privacy, trademark rights, business interruption, personal injury, loss of privacy, moral rights or the disclosure of confidential information.</a:t>
          </a:r>
        </a:p>
        <a:p>
          <a:endParaRPr lang="en-US" sz="1100"/>
        </a:p>
        <a:p>
          <a:r>
            <a:rPr lang="en-US" sz="1100"/>
            <a:t>Developers are responsible for the content of their agreement and this should only be used as a guide.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121920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8</xdr:col>
      <xdr:colOff>501720</xdr:colOff>
      <xdr:row>2</xdr:row>
      <xdr:rowOff>306000</xdr:rowOff>
    </xdr:to>
    <xdr:grpSp>
      <xdr:nvGrpSpPr>
        <xdr:cNvPr id="11" name="Group 10"/>
        <xdr:cNvGrpSpPr/>
      </xdr:nvGrpSpPr>
      <xdr:grpSpPr>
        <a:xfrm>
          <a:off x="137160" y="571500"/>
          <a:ext cx="4768920" cy="306000"/>
          <a:chOff x="144780" y="586740"/>
          <a:chExt cx="4768920" cy="306000"/>
        </a:xfrm>
      </xdr:grpSpPr>
      <xdr:sp macro="" textlink="">
        <xdr:nvSpPr>
          <xdr:cNvPr id="12" name="Rounded Rectangle 11">
            <a:hlinkClick xmlns:r="http://schemas.openxmlformats.org/officeDocument/2006/relationships" r:id="rId6"/>
          </xdr:cNvPr>
          <xdr:cNvSpPr/>
        </xdr:nvSpPr>
        <xdr:spPr>
          <a:xfrm>
            <a:off x="14478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Version</a:t>
            </a:r>
          </a:p>
        </xdr:txBody>
      </xdr:sp>
      <xdr:sp macro="" textlink="">
        <xdr:nvSpPr>
          <xdr:cNvPr id="13" name="Rounded Rectangle 12">
            <a:hlinkClick xmlns:r="http://schemas.openxmlformats.org/officeDocument/2006/relationships" r:id="rId7"/>
          </xdr:cNvPr>
          <xdr:cNvSpPr/>
        </xdr:nvSpPr>
        <xdr:spPr>
          <a:xfrm>
            <a:off x="1767840" y="58674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accent6">
                    <a:lumMod val="50000"/>
                  </a:schemeClr>
                </a:solidFill>
                <a:latin typeface="Franklin Gothic Medium Cond" panose="020B0606030402020204" pitchFamily="34" charset="0"/>
              </a:rPr>
              <a:t>EULA</a:t>
            </a:r>
          </a:p>
        </xdr:txBody>
      </xdr:sp>
      <xdr:sp macro="" textlink="">
        <xdr:nvSpPr>
          <xdr:cNvPr id="14" name="Rounded Rectangle 13">
            <a:hlinkClick xmlns:r="http://schemas.openxmlformats.org/officeDocument/2006/relationships" r:id="rId8"/>
          </xdr:cNvPr>
          <xdr:cNvSpPr/>
        </xdr:nvSpPr>
        <xdr:spPr>
          <a:xfrm>
            <a:off x="3390900" y="58674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Help</a:t>
            </a:r>
          </a:p>
        </xdr:txBody>
      </xdr:sp>
    </xdr:grpSp>
    <xdr:clientData/>
  </xdr:twoCellAnchor>
  <xdr:twoCellAnchor>
    <xdr:from>
      <xdr:col>1</xdr:col>
      <xdr:colOff>38100</xdr:colOff>
      <xdr:row>4</xdr:row>
      <xdr:rowOff>129540</xdr:rowOff>
    </xdr:from>
    <xdr:to>
      <xdr:col>12</xdr:col>
      <xdr:colOff>586740</xdr:colOff>
      <xdr:row>66</xdr:row>
      <xdr:rowOff>144780</xdr:rowOff>
    </xdr:to>
    <xdr:sp macro="" textlink="">
      <xdr:nvSpPr>
        <xdr:cNvPr id="8" name="TextBox 7"/>
        <xdr:cNvSpPr txBox="1"/>
      </xdr:nvSpPr>
      <xdr:spPr>
        <a:xfrm>
          <a:off x="175260" y="1264920"/>
          <a:ext cx="7254240" cy="1135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Setup Worksheet</a:t>
          </a:r>
        </a:p>
        <a:p>
          <a:r>
            <a:rPr lang="en-US" sz="1100"/>
            <a:t>- Put your company information here (this company information will be shown at the bottom of each invoice (optional), or you can write your own company information in each invoice footer.  </a:t>
          </a:r>
        </a:p>
        <a:p>
          <a:r>
            <a:rPr lang="en-US" sz="1100"/>
            <a:t>- Put your bank information. Your bank information will be available as a selection list in invoice panel.</a:t>
          </a:r>
        </a:p>
        <a:p>
          <a:r>
            <a:rPr lang="en-US" sz="1100"/>
            <a:t>- Invoice - Customer Information Line : There are 15 lines that you can choose and type any information regarding your customer. And you can select which information that will be show in your printed invoices.</a:t>
          </a:r>
        </a:p>
        <a:p>
          <a:r>
            <a:rPr lang="en-US" sz="1100"/>
            <a:t>- Invoice - Invoice Line : The same with above, there are 15 lines available that you can customize and select to be shown in your printed invoices.</a:t>
          </a:r>
        </a:p>
        <a:p>
          <a:r>
            <a:rPr lang="en-US" sz="1100"/>
            <a:t>- Invoice - Subtotal/Total : These are summary of your invoice values and additional charges that can be shown below your invoice table based on your choice.</a:t>
          </a:r>
        </a:p>
        <a:p>
          <a:r>
            <a:rPr lang="en-US" sz="1100"/>
            <a:t>- Invoice - Payment Terms Option : I put some common options. You can change it.</a:t>
          </a:r>
        </a:p>
        <a:p>
          <a:r>
            <a:rPr lang="en-US" sz="1100"/>
            <a:t>- Employee Related with Invoice/Jobs : If you want to show several employees in your invoices, for example sales, technician or other people, you can put it here to make it available as a list in your invoices.</a:t>
          </a:r>
        </a:p>
        <a:p>
          <a:r>
            <a:rPr lang="en-US" sz="1100"/>
            <a:t>- Customer List : This is a worksheet where you should put all of your customer information</a:t>
          </a:r>
        </a:p>
        <a:p>
          <a:r>
            <a:rPr lang="en-US" sz="1100"/>
            <a:t>- Price List : This is a worksheet where you have to put all of your service charges and product prices</a:t>
          </a:r>
        </a:p>
        <a:p>
          <a:endParaRPr lang="en-US" sz="1100"/>
        </a:p>
        <a:p>
          <a:r>
            <a:rPr lang="en-US" sz="1100"/>
            <a:t>2. Create Invoice Worksheet</a:t>
          </a:r>
        </a:p>
        <a:p>
          <a:r>
            <a:rPr lang="en-US" sz="1100"/>
            <a:t>This is a worksheet where you can type your invoice. This is a worksheet where you can type your invoice. You will use the same one for all of your type of invoices. You don't have to field all fields, just related fields that correspond with your invoice. For example, you want to create a project invoice, where there is no material or labor involved, you can select your project name in table 1, say only one project with fixed amount. And you only want to write job order taken, project period, payment terms and due date, then you can write them on corresponding fields in invoice lines. You can leave table 2 and table 3 empty. When you finished with filling required information, you can go to Print Invoice worksheet where you can choose Project Only invoice. This Print Invoice worksheet is a worksheet where you can customize your invoice before you print it. You still have to go to print section in Microsoft Excel to print it.</a:t>
          </a:r>
        </a:p>
        <a:p>
          <a:endParaRPr lang="en-US" sz="1100"/>
        </a:p>
        <a:p>
          <a:r>
            <a:rPr lang="en-US" sz="1100"/>
            <a:t>3. Print Invoice worksheet</a:t>
          </a:r>
        </a:p>
        <a:p>
          <a:r>
            <a:rPr lang="en-US" sz="1100"/>
            <a:t>As informed above, this is an area where you can customize your invoice before you print and send it to your customer. To show your latest typed invoice, you need to fill the record number of your invoice. Why isn't it shown up automatically? Because it requires a macro function that I avoided to use. This function will give incompatibility problem which will arise among different Excel and OS version. You can select which invoice information that will be shown in your invoice. There is a short guidance at the left side that you can read to customize it properly. Can I totally change the outlook ? Yes, if you bought the Pro version and have some knowledge of excel function. </a:t>
          </a:r>
        </a:p>
        <a:p>
          <a:endParaRPr lang="en-US" sz="1100"/>
        </a:p>
        <a:p>
          <a:r>
            <a:rPr lang="en-US" sz="1100"/>
            <a:t>4. Summary worksheet</a:t>
          </a:r>
        </a:p>
        <a:p>
          <a:r>
            <a:rPr lang="en-US" sz="1100"/>
            <a:t>You can read a summary of your issued and paid invoice here monthly. Also you can check payment status of your customer in Account Receivable area. But, you need to update your customer payment in your written invoices. You can go to respective records quickly by clicking the edit invoice link at the left side of account receivable table.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1303020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4</xdr:col>
      <xdr:colOff>151200</xdr:colOff>
      <xdr:row>2</xdr:row>
      <xdr:rowOff>306000</xdr:rowOff>
    </xdr:to>
    <xdr:grpSp>
      <xdr:nvGrpSpPr>
        <xdr:cNvPr id="8" name="Group 7"/>
        <xdr:cNvGrpSpPr/>
      </xdr:nvGrpSpPr>
      <xdr:grpSpPr>
        <a:xfrm>
          <a:off x="137160" y="571500"/>
          <a:ext cx="4784160" cy="306000"/>
          <a:chOff x="144780" y="579120"/>
          <a:chExt cx="4784160" cy="306000"/>
        </a:xfrm>
      </xdr:grpSpPr>
      <xdr:sp macro="" textlink="">
        <xdr:nvSpPr>
          <xdr:cNvPr id="9" name="Rounded Rectangle 8">
            <a:hlinkClick xmlns:r="http://schemas.openxmlformats.org/officeDocument/2006/relationships" r:id="rId1"/>
          </xdr:cNvPr>
          <xdr:cNvSpPr/>
        </xdr:nvSpPr>
        <xdr:spPr>
          <a:xfrm>
            <a:off x="14478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General</a:t>
            </a:r>
          </a:p>
        </xdr:txBody>
      </xdr:sp>
      <xdr:sp macro="" textlink="">
        <xdr:nvSpPr>
          <xdr:cNvPr id="10" name="Rounded Rectangle 9">
            <a:hlinkClick xmlns:r="http://schemas.openxmlformats.org/officeDocument/2006/relationships" r:id="rId6"/>
          </xdr:cNvPr>
          <xdr:cNvSpPr/>
        </xdr:nvSpPr>
        <xdr:spPr>
          <a:xfrm>
            <a:off x="1775460" y="57912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Customer</a:t>
            </a:r>
          </a:p>
        </xdr:txBody>
      </xdr:sp>
      <xdr:sp macro="" textlink="">
        <xdr:nvSpPr>
          <xdr:cNvPr id="11" name="Rounded Rectangle 10">
            <a:hlinkClick xmlns:r="http://schemas.openxmlformats.org/officeDocument/2006/relationships" r:id="rId7"/>
          </xdr:cNvPr>
          <xdr:cNvSpPr/>
        </xdr:nvSpPr>
        <xdr:spPr>
          <a:xfrm>
            <a:off x="340614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Price</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381000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4</xdr:col>
      <xdr:colOff>1713300</xdr:colOff>
      <xdr:row>2</xdr:row>
      <xdr:rowOff>306000</xdr:rowOff>
    </xdr:to>
    <xdr:grpSp>
      <xdr:nvGrpSpPr>
        <xdr:cNvPr id="8" name="Group 7"/>
        <xdr:cNvGrpSpPr/>
      </xdr:nvGrpSpPr>
      <xdr:grpSpPr>
        <a:xfrm>
          <a:off x="137160" y="571500"/>
          <a:ext cx="4784160" cy="306000"/>
          <a:chOff x="144780" y="579120"/>
          <a:chExt cx="4784160" cy="306000"/>
        </a:xfrm>
      </xdr:grpSpPr>
      <xdr:sp macro="" textlink="">
        <xdr:nvSpPr>
          <xdr:cNvPr id="9" name="Rounded Rectangle 8">
            <a:hlinkClick xmlns:r="http://schemas.openxmlformats.org/officeDocument/2006/relationships" r:id="rId1"/>
          </xdr:cNvPr>
          <xdr:cNvSpPr/>
        </xdr:nvSpPr>
        <xdr:spPr>
          <a:xfrm>
            <a:off x="14478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General</a:t>
            </a:r>
          </a:p>
        </xdr:txBody>
      </xdr:sp>
      <xdr:sp macro="" textlink="">
        <xdr:nvSpPr>
          <xdr:cNvPr id="10" name="Rounded Rectangle 9">
            <a:hlinkClick xmlns:r="http://schemas.openxmlformats.org/officeDocument/2006/relationships" r:id="rId6"/>
          </xdr:cNvPr>
          <xdr:cNvSpPr/>
        </xdr:nvSpPr>
        <xdr:spPr>
          <a:xfrm>
            <a:off x="1775460" y="57912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Customer</a:t>
            </a:r>
          </a:p>
        </xdr:txBody>
      </xdr:sp>
      <xdr:sp macro="" textlink="">
        <xdr:nvSpPr>
          <xdr:cNvPr id="11" name="Rounded Rectangle 10">
            <a:hlinkClick xmlns:r="http://schemas.openxmlformats.org/officeDocument/2006/relationships" r:id="rId7"/>
          </xdr:cNvPr>
          <xdr:cNvSpPr/>
        </xdr:nvSpPr>
        <xdr:spPr>
          <a:xfrm>
            <a:off x="3406140" y="579120"/>
            <a:ext cx="1522800" cy="306000"/>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solidFill>
                  <a:schemeClr val="bg1"/>
                </a:solidFill>
                <a:latin typeface="Franklin Gothic Medium Cond" panose="020B0606030402020204" pitchFamily="34" charset="0"/>
              </a:rPr>
              <a:t>Price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137160</xdr:colOff>
      <xdr:row>1</xdr:row>
      <xdr:rowOff>0</xdr:rowOff>
    </xdr:from>
    <xdr:to>
      <xdr:col>5</xdr:col>
      <xdr:colOff>342900</xdr:colOff>
      <xdr:row>1</xdr:row>
      <xdr:rowOff>304800</xdr:rowOff>
    </xdr:to>
    <xdr:grpSp>
      <xdr:nvGrpSpPr>
        <xdr:cNvPr id="2" name="Group 1"/>
        <xdr:cNvGrpSpPr/>
      </xdr:nvGrpSpPr>
      <xdr:grpSpPr>
        <a:xfrm>
          <a:off x="137160" y="190500"/>
          <a:ext cx="839724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647700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13</xdr:col>
      <xdr:colOff>609600</xdr:colOff>
      <xdr:row>2</xdr:row>
      <xdr:rowOff>306000</xdr:rowOff>
    </xdr:to>
    <xdr:grpSp>
      <xdr:nvGrpSpPr>
        <xdr:cNvPr id="8" name="Group 7"/>
        <xdr:cNvGrpSpPr/>
      </xdr:nvGrpSpPr>
      <xdr:grpSpPr>
        <a:xfrm>
          <a:off x="137160" y="571500"/>
          <a:ext cx="9486900" cy="306000"/>
          <a:chOff x="137160" y="594360"/>
          <a:chExt cx="9486900" cy="306000"/>
        </a:xfrm>
      </xdr:grpSpPr>
      <xdr:sp macro="" textlink="">
        <xdr:nvSpPr>
          <xdr:cNvPr id="9" name="Rounded Rectangle 8">
            <a:hlinkClick xmlns:r="http://schemas.openxmlformats.org/officeDocument/2006/relationships" r:id="rId6"/>
          </xdr:cNvPr>
          <xdr:cNvSpPr/>
        </xdr:nvSpPr>
        <xdr:spPr>
          <a:xfrm>
            <a:off x="13716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0" name="Rounded Rectangle 9">
            <a:hlinkClick xmlns:r="http://schemas.openxmlformats.org/officeDocument/2006/relationships" r:id="rId7"/>
          </xdr:cNvPr>
          <xdr:cNvSpPr/>
        </xdr:nvSpPr>
        <xdr:spPr>
          <a:xfrm>
            <a:off x="176784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1" name="Rounded Rectangle 10">
            <a:hlinkClick xmlns:r="http://schemas.openxmlformats.org/officeDocument/2006/relationships" r:id="rId8"/>
          </xdr:cNvPr>
          <xdr:cNvSpPr/>
        </xdr:nvSpPr>
        <xdr:spPr>
          <a:xfrm>
            <a:off x="339852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Completion</a:t>
            </a:r>
            <a:endParaRPr lang="en-US" sz="1200">
              <a:solidFill>
                <a:schemeClr val="accent6">
                  <a:lumMod val="50000"/>
                </a:schemeClr>
              </a:solidFill>
              <a:latin typeface="Franklin Gothic Medium Cond" panose="020B0606030402020204" pitchFamily="34" charset="0"/>
            </a:endParaRPr>
          </a:p>
        </xdr:txBody>
      </xdr:sp>
      <xdr:sp macro="" textlink="">
        <xdr:nvSpPr>
          <xdr:cNvPr id="12" name="Rounded Rectangle 11">
            <a:hlinkClick xmlns:r="http://schemas.openxmlformats.org/officeDocument/2006/relationships" r:id="rId9"/>
          </xdr:cNvPr>
          <xdr:cNvSpPr/>
        </xdr:nvSpPr>
        <xdr:spPr>
          <a:xfrm>
            <a:off x="502920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3" name="Rounded Rectangle 12">
            <a:hlinkClick xmlns:r="http://schemas.openxmlformats.org/officeDocument/2006/relationships" r:id="rId10"/>
          </xdr:cNvPr>
          <xdr:cNvSpPr/>
        </xdr:nvSpPr>
        <xdr:spPr>
          <a:xfrm>
            <a:off x="665988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4" name="Rounded Rectangle 13">
            <a:hlinkClick xmlns:r="http://schemas.openxmlformats.org/officeDocument/2006/relationships" r:id="rId11"/>
          </xdr:cNvPr>
          <xdr:cNvSpPr/>
        </xdr:nvSpPr>
        <xdr:spPr>
          <a:xfrm>
            <a:off x="8290560" y="594360"/>
            <a:ext cx="13335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solidFill>
                <a:latin typeface="Franklin Gothic Medium Cond" panose="020B0606030402020204" pitchFamily="34" charset="0"/>
              </a:rPr>
              <a:t>Material Only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647700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13</xdr:col>
      <xdr:colOff>464820</xdr:colOff>
      <xdr:row>2</xdr:row>
      <xdr:rowOff>306000</xdr:rowOff>
    </xdr:to>
    <xdr:grpSp>
      <xdr:nvGrpSpPr>
        <xdr:cNvPr id="8" name="Group 7"/>
        <xdr:cNvGrpSpPr/>
      </xdr:nvGrpSpPr>
      <xdr:grpSpPr>
        <a:xfrm>
          <a:off x="137160" y="571500"/>
          <a:ext cx="9486900" cy="306000"/>
          <a:chOff x="137160" y="594360"/>
          <a:chExt cx="9486900" cy="306000"/>
        </a:xfrm>
      </xdr:grpSpPr>
      <xdr:sp macro="" textlink="">
        <xdr:nvSpPr>
          <xdr:cNvPr id="9" name="Rounded Rectangle 8">
            <a:hlinkClick xmlns:r="http://schemas.openxmlformats.org/officeDocument/2006/relationships" r:id="rId6"/>
          </xdr:cNvPr>
          <xdr:cNvSpPr/>
        </xdr:nvSpPr>
        <xdr:spPr>
          <a:xfrm>
            <a:off x="13716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0" name="Rounded Rectangle 9">
            <a:hlinkClick xmlns:r="http://schemas.openxmlformats.org/officeDocument/2006/relationships" r:id="rId7"/>
          </xdr:cNvPr>
          <xdr:cNvSpPr/>
        </xdr:nvSpPr>
        <xdr:spPr>
          <a:xfrm>
            <a:off x="176784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1" name="Rounded Rectangle 10">
            <a:hlinkClick xmlns:r="http://schemas.openxmlformats.org/officeDocument/2006/relationships" r:id="rId8"/>
          </xdr:cNvPr>
          <xdr:cNvSpPr/>
        </xdr:nvSpPr>
        <xdr:spPr>
          <a:xfrm>
            <a:off x="339852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Completion</a:t>
            </a:r>
            <a:endParaRPr lang="en-US" sz="1200">
              <a:solidFill>
                <a:schemeClr val="accent6">
                  <a:lumMod val="50000"/>
                </a:schemeClr>
              </a:solidFill>
              <a:latin typeface="Franklin Gothic Medium Cond" panose="020B0606030402020204" pitchFamily="34" charset="0"/>
            </a:endParaRPr>
          </a:p>
        </xdr:txBody>
      </xdr:sp>
      <xdr:sp macro="" textlink="">
        <xdr:nvSpPr>
          <xdr:cNvPr id="12" name="Rounded Rectangle 11">
            <a:hlinkClick xmlns:r="http://schemas.openxmlformats.org/officeDocument/2006/relationships" r:id="rId9"/>
          </xdr:cNvPr>
          <xdr:cNvSpPr/>
        </xdr:nvSpPr>
        <xdr:spPr>
          <a:xfrm>
            <a:off x="502920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3" name="Rounded Rectangle 12">
            <a:hlinkClick xmlns:r="http://schemas.openxmlformats.org/officeDocument/2006/relationships" r:id="rId10"/>
          </xdr:cNvPr>
          <xdr:cNvSpPr/>
        </xdr:nvSpPr>
        <xdr:spPr>
          <a:xfrm>
            <a:off x="6659880" y="594360"/>
            <a:ext cx="15228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solidFill>
                <a:latin typeface="Franklin Gothic Medium Cond" panose="020B0606030402020204" pitchFamily="34" charset="0"/>
              </a:rPr>
              <a:t>Labor</a:t>
            </a:r>
            <a:r>
              <a:rPr lang="en-US" sz="1200" baseline="0">
                <a:solidFill>
                  <a:schemeClr val="bg1"/>
                </a:solidFill>
                <a:latin typeface="Franklin Gothic Medium Cond" panose="020B0606030402020204" pitchFamily="34" charset="0"/>
              </a:rPr>
              <a:t> n Material</a:t>
            </a:r>
            <a:endParaRPr lang="en-US" sz="1200">
              <a:solidFill>
                <a:schemeClr val="bg1"/>
              </a:solidFill>
              <a:latin typeface="Franklin Gothic Medium Cond" panose="020B0606030402020204" pitchFamily="34" charset="0"/>
            </a:endParaRPr>
          </a:p>
        </xdr:txBody>
      </xdr:sp>
      <xdr:sp macro="" textlink="">
        <xdr:nvSpPr>
          <xdr:cNvPr id="14" name="Rounded Rectangle 13">
            <a:hlinkClick xmlns:r="http://schemas.openxmlformats.org/officeDocument/2006/relationships" r:id="rId11"/>
          </xdr:cNvPr>
          <xdr:cNvSpPr/>
        </xdr:nvSpPr>
        <xdr:spPr>
          <a:xfrm>
            <a:off x="8290560" y="594360"/>
            <a:ext cx="13335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Material Only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304800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13</xdr:col>
      <xdr:colOff>891540</xdr:colOff>
      <xdr:row>2</xdr:row>
      <xdr:rowOff>306000</xdr:rowOff>
    </xdr:to>
    <xdr:grpSp>
      <xdr:nvGrpSpPr>
        <xdr:cNvPr id="8" name="Group 7"/>
        <xdr:cNvGrpSpPr/>
      </xdr:nvGrpSpPr>
      <xdr:grpSpPr>
        <a:xfrm>
          <a:off x="137160" y="571500"/>
          <a:ext cx="9486900" cy="306000"/>
          <a:chOff x="137160" y="594360"/>
          <a:chExt cx="9486900" cy="306000"/>
        </a:xfrm>
      </xdr:grpSpPr>
      <xdr:sp macro="" textlink="">
        <xdr:nvSpPr>
          <xdr:cNvPr id="9" name="Rounded Rectangle 8">
            <a:hlinkClick xmlns:r="http://schemas.openxmlformats.org/officeDocument/2006/relationships" r:id="rId6"/>
          </xdr:cNvPr>
          <xdr:cNvSpPr/>
        </xdr:nvSpPr>
        <xdr:spPr>
          <a:xfrm>
            <a:off x="13716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0" name="Rounded Rectangle 9">
            <a:hlinkClick xmlns:r="http://schemas.openxmlformats.org/officeDocument/2006/relationships" r:id="rId7"/>
          </xdr:cNvPr>
          <xdr:cNvSpPr/>
        </xdr:nvSpPr>
        <xdr:spPr>
          <a:xfrm>
            <a:off x="176784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1" name="Rounded Rectangle 10">
            <a:hlinkClick xmlns:r="http://schemas.openxmlformats.org/officeDocument/2006/relationships" r:id="rId8"/>
          </xdr:cNvPr>
          <xdr:cNvSpPr/>
        </xdr:nvSpPr>
        <xdr:spPr>
          <a:xfrm>
            <a:off x="339852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Completion</a:t>
            </a:r>
            <a:endParaRPr lang="en-US" sz="1200">
              <a:solidFill>
                <a:schemeClr val="accent6">
                  <a:lumMod val="50000"/>
                </a:schemeClr>
              </a:solidFill>
              <a:latin typeface="Franklin Gothic Medium Cond" panose="020B0606030402020204" pitchFamily="34" charset="0"/>
            </a:endParaRPr>
          </a:p>
        </xdr:txBody>
      </xdr:sp>
      <xdr:sp macro="" textlink="">
        <xdr:nvSpPr>
          <xdr:cNvPr id="12" name="Rounded Rectangle 11">
            <a:hlinkClick xmlns:r="http://schemas.openxmlformats.org/officeDocument/2006/relationships" r:id="rId9"/>
          </xdr:cNvPr>
          <xdr:cNvSpPr/>
        </xdr:nvSpPr>
        <xdr:spPr>
          <a:xfrm>
            <a:off x="5029200" y="594360"/>
            <a:ext cx="15228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solidFill>
                <a:latin typeface="Franklin Gothic Medium Cond" panose="020B0606030402020204" pitchFamily="34" charset="0"/>
              </a:rPr>
              <a:t>Labor</a:t>
            </a:r>
            <a:r>
              <a:rPr lang="en-US" sz="1200" baseline="0">
                <a:solidFill>
                  <a:schemeClr val="bg1"/>
                </a:solidFill>
                <a:latin typeface="Franklin Gothic Medium Cond" panose="020B0606030402020204" pitchFamily="34" charset="0"/>
              </a:rPr>
              <a:t> Only</a:t>
            </a:r>
            <a:endParaRPr lang="en-US" sz="1200">
              <a:solidFill>
                <a:schemeClr val="bg1"/>
              </a:solidFill>
              <a:latin typeface="Franklin Gothic Medium Cond" panose="020B0606030402020204" pitchFamily="34" charset="0"/>
            </a:endParaRPr>
          </a:p>
        </xdr:txBody>
      </xdr:sp>
      <xdr:sp macro="" textlink="">
        <xdr:nvSpPr>
          <xdr:cNvPr id="13" name="Rounded Rectangle 12">
            <a:hlinkClick xmlns:r="http://schemas.openxmlformats.org/officeDocument/2006/relationships" r:id="rId10"/>
          </xdr:cNvPr>
          <xdr:cNvSpPr/>
        </xdr:nvSpPr>
        <xdr:spPr>
          <a:xfrm>
            <a:off x="665988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4" name="Rounded Rectangle 13">
            <a:hlinkClick xmlns:r="http://schemas.openxmlformats.org/officeDocument/2006/relationships" r:id="rId11"/>
          </xdr:cNvPr>
          <xdr:cNvSpPr/>
        </xdr:nvSpPr>
        <xdr:spPr>
          <a:xfrm>
            <a:off x="8290560" y="594360"/>
            <a:ext cx="13335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Material Only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525780</xdr:colOff>
      <xdr:row>1</xdr:row>
      <xdr:rowOff>304800</xdr:rowOff>
    </xdr:to>
    <xdr:grpSp>
      <xdr:nvGrpSpPr>
        <xdr:cNvPr id="37" name="Group 36"/>
        <xdr:cNvGrpSpPr/>
      </xdr:nvGrpSpPr>
      <xdr:grpSpPr>
        <a:xfrm>
          <a:off x="137160" y="190500"/>
          <a:ext cx="8046720" cy="304800"/>
          <a:chOff x="175260" y="243840"/>
          <a:chExt cx="8046720" cy="304800"/>
        </a:xfrm>
      </xdr:grpSpPr>
      <xdr:sp macro="" textlink="">
        <xdr:nvSpPr>
          <xdr:cNvPr id="38" name="Rounded Rectangle 37">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39" name="Rounded Rectangle 38">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40" name="Rounded Rectangle 39">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41" name="Rounded Rectangle 40">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42" name="Rounded Rectangle 41">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17</xdr:col>
      <xdr:colOff>30480</xdr:colOff>
      <xdr:row>2</xdr:row>
      <xdr:rowOff>306000</xdr:rowOff>
    </xdr:to>
    <xdr:grpSp>
      <xdr:nvGrpSpPr>
        <xdr:cNvPr id="8" name="Group 7"/>
        <xdr:cNvGrpSpPr/>
      </xdr:nvGrpSpPr>
      <xdr:grpSpPr>
        <a:xfrm>
          <a:off x="137160" y="571500"/>
          <a:ext cx="9486900" cy="306000"/>
          <a:chOff x="137160" y="594360"/>
          <a:chExt cx="9486900" cy="306000"/>
        </a:xfrm>
      </xdr:grpSpPr>
      <xdr:sp macro="" textlink="">
        <xdr:nvSpPr>
          <xdr:cNvPr id="9" name="Rounded Rectangle 8">
            <a:hlinkClick xmlns:r="http://schemas.openxmlformats.org/officeDocument/2006/relationships" r:id="rId6"/>
          </xdr:cNvPr>
          <xdr:cNvSpPr/>
        </xdr:nvSpPr>
        <xdr:spPr>
          <a:xfrm>
            <a:off x="13716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0" name="Rounded Rectangle 9">
            <a:hlinkClick xmlns:r="http://schemas.openxmlformats.org/officeDocument/2006/relationships" r:id="rId7"/>
          </xdr:cNvPr>
          <xdr:cNvSpPr/>
        </xdr:nvSpPr>
        <xdr:spPr>
          <a:xfrm>
            <a:off x="176784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1" name="Rounded Rectangle 10">
            <a:hlinkClick xmlns:r="http://schemas.openxmlformats.org/officeDocument/2006/relationships" r:id="rId8"/>
          </xdr:cNvPr>
          <xdr:cNvSpPr/>
        </xdr:nvSpPr>
        <xdr:spPr>
          <a:xfrm>
            <a:off x="3398520" y="594360"/>
            <a:ext cx="15228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solidFill>
                <a:latin typeface="Franklin Gothic Medium Cond" panose="020B0606030402020204" pitchFamily="34" charset="0"/>
              </a:rPr>
              <a:t>Project</a:t>
            </a:r>
            <a:r>
              <a:rPr lang="en-US" sz="1200" baseline="0">
                <a:solidFill>
                  <a:schemeClr val="bg1"/>
                </a:solidFill>
                <a:latin typeface="Franklin Gothic Medium Cond" panose="020B0606030402020204" pitchFamily="34" charset="0"/>
              </a:rPr>
              <a:t> n Completion</a:t>
            </a:r>
            <a:endParaRPr lang="en-US" sz="1200">
              <a:solidFill>
                <a:schemeClr val="bg1"/>
              </a:solidFill>
              <a:latin typeface="Franklin Gothic Medium Cond" panose="020B0606030402020204" pitchFamily="34" charset="0"/>
            </a:endParaRPr>
          </a:p>
        </xdr:txBody>
      </xdr:sp>
      <xdr:sp macro="" textlink="">
        <xdr:nvSpPr>
          <xdr:cNvPr id="12" name="Rounded Rectangle 11">
            <a:hlinkClick xmlns:r="http://schemas.openxmlformats.org/officeDocument/2006/relationships" r:id="rId9"/>
          </xdr:cNvPr>
          <xdr:cNvSpPr/>
        </xdr:nvSpPr>
        <xdr:spPr>
          <a:xfrm>
            <a:off x="502920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3" name="Rounded Rectangle 12">
            <a:hlinkClick xmlns:r="http://schemas.openxmlformats.org/officeDocument/2006/relationships" r:id="rId10"/>
          </xdr:cNvPr>
          <xdr:cNvSpPr/>
        </xdr:nvSpPr>
        <xdr:spPr>
          <a:xfrm>
            <a:off x="665988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4" name="Rounded Rectangle 13">
            <a:hlinkClick xmlns:r="http://schemas.openxmlformats.org/officeDocument/2006/relationships" r:id="rId11"/>
          </xdr:cNvPr>
          <xdr:cNvSpPr/>
        </xdr:nvSpPr>
        <xdr:spPr>
          <a:xfrm>
            <a:off x="8290560" y="594360"/>
            <a:ext cx="13335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Material Only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304800</xdr:colOff>
      <xdr:row>1</xdr:row>
      <xdr:rowOff>304800</xdr:rowOff>
    </xdr:to>
    <xdr:grpSp>
      <xdr:nvGrpSpPr>
        <xdr:cNvPr id="2" name="Group 1"/>
        <xdr:cNvGrpSpPr/>
      </xdr:nvGrpSpPr>
      <xdr:grpSpPr>
        <a:xfrm>
          <a:off x="137160" y="190500"/>
          <a:ext cx="8046720" cy="304800"/>
          <a:chOff x="175260" y="243840"/>
          <a:chExt cx="8046720" cy="304800"/>
        </a:xfrm>
      </xdr:grpSpPr>
      <xdr:sp macro="" textlink="">
        <xdr:nvSpPr>
          <xdr:cNvPr id="3" name="Rounded Rectangle 2">
            <a:hlinkClick xmlns:r="http://schemas.openxmlformats.org/officeDocument/2006/relationships" r:id="rId1"/>
          </xdr:cNvPr>
          <xdr:cNvSpPr/>
        </xdr:nvSpPr>
        <xdr:spPr>
          <a:xfrm>
            <a:off x="17526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SETUP</a:t>
            </a:r>
          </a:p>
        </xdr:txBody>
      </xdr:sp>
      <xdr:sp macro="" textlink="">
        <xdr:nvSpPr>
          <xdr:cNvPr id="4" name="Rounded Rectangle 3">
            <a:hlinkClick xmlns:r="http://schemas.openxmlformats.org/officeDocument/2006/relationships" r:id="rId2"/>
          </xdr:cNvPr>
          <xdr:cNvSpPr/>
        </xdr:nvSpPr>
        <xdr:spPr>
          <a:xfrm>
            <a:off x="180594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CREATE INVOICE</a:t>
            </a:r>
          </a:p>
        </xdr:txBody>
      </xdr:sp>
      <xdr:sp macro="" textlink="">
        <xdr:nvSpPr>
          <xdr:cNvPr id="5" name="Rounded Rectangle 4">
            <a:hlinkClick xmlns:r="http://schemas.openxmlformats.org/officeDocument/2006/relationships" r:id="rId3"/>
          </xdr:cNvPr>
          <xdr:cNvSpPr/>
        </xdr:nvSpPr>
        <xdr:spPr>
          <a:xfrm>
            <a:off x="3436620" y="243840"/>
            <a:ext cx="1524000" cy="3048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bg1"/>
                </a:solidFill>
                <a:latin typeface="Franklin Gothic Medium Cond" panose="020B0606030402020204" pitchFamily="34" charset="0"/>
              </a:rPr>
              <a:t>PRINT INVOICE</a:t>
            </a:r>
          </a:p>
        </xdr:txBody>
      </xdr:sp>
      <xdr:sp macro="" textlink="">
        <xdr:nvSpPr>
          <xdr:cNvPr id="6" name="Rounded Rectangle 5">
            <a:hlinkClick xmlns:r="http://schemas.openxmlformats.org/officeDocument/2006/relationships" r:id="rId4"/>
          </xdr:cNvPr>
          <xdr:cNvSpPr/>
        </xdr:nvSpPr>
        <xdr:spPr>
          <a:xfrm>
            <a:off x="506730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SUMMARY</a:t>
            </a:r>
          </a:p>
        </xdr:txBody>
      </xdr:sp>
      <xdr:sp macro="" textlink="">
        <xdr:nvSpPr>
          <xdr:cNvPr id="7" name="Rounded Rectangle 6">
            <a:hlinkClick xmlns:r="http://schemas.openxmlformats.org/officeDocument/2006/relationships" r:id="rId5"/>
          </xdr:cNvPr>
          <xdr:cNvSpPr/>
        </xdr:nvSpPr>
        <xdr:spPr>
          <a:xfrm>
            <a:off x="6697980" y="243840"/>
            <a:ext cx="1524000" cy="3048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2">
                    <a:lumMod val="75000"/>
                  </a:schemeClr>
                </a:solidFill>
                <a:latin typeface="Franklin Gothic Medium Cond" panose="020B0606030402020204" pitchFamily="34" charset="0"/>
              </a:rPr>
              <a:t>ABOUT</a:t>
            </a:r>
          </a:p>
        </xdr:txBody>
      </xdr:sp>
    </xdr:grpSp>
    <xdr:clientData/>
  </xdr:twoCellAnchor>
  <xdr:twoCellAnchor>
    <xdr:from>
      <xdr:col>1</xdr:col>
      <xdr:colOff>0</xdr:colOff>
      <xdr:row>2</xdr:row>
      <xdr:rowOff>0</xdr:rowOff>
    </xdr:from>
    <xdr:to>
      <xdr:col>14</xdr:col>
      <xdr:colOff>60960</xdr:colOff>
      <xdr:row>2</xdr:row>
      <xdr:rowOff>306000</xdr:rowOff>
    </xdr:to>
    <xdr:grpSp>
      <xdr:nvGrpSpPr>
        <xdr:cNvPr id="8" name="Group 7"/>
        <xdr:cNvGrpSpPr/>
      </xdr:nvGrpSpPr>
      <xdr:grpSpPr>
        <a:xfrm>
          <a:off x="137160" y="571500"/>
          <a:ext cx="9486900" cy="306000"/>
          <a:chOff x="137160" y="594360"/>
          <a:chExt cx="9486900" cy="306000"/>
        </a:xfrm>
      </xdr:grpSpPr>
      <xdr:sp macro="" textlink="">
        <xdr:nvSpPr>
          <xdr:cNvPr id="9" name="Rounded Rectangle 8">
            <a:hlinkClick xmlns:r="http://schemas.openxmlformats.org/officeDocument/2006/relationships" r:id="rId6"/>
          </xdr:cNvPr>
          <xdr:cNvSpPr/>
        </xdr:nvSpPr>
        <xdr:spPr>
          <a:xfrm>
            <a:off x="13716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0" name="Rounded Rectangle 9">
            <a:hlinkClick xmlns:r="http://schemas.openxmlformats.org/officeDocument/2006/relationships" r:id="rId7"/>
          </xdr:cNvPr>
          <xdr:cNvSpPr/>
        </xdr:nvSpPr>
        <xdr:spPr>
          <a:xfrm>
            <a:off x="1767840" y="594360"/>
            <a:ext cx="1522800" cy="306000"/>
          </a:xfrm>
          <a:prstGeom prst="roundRect">
            <a:avLst/>
          </a:prstGeom>
          <a:solidFill>
            <a:schemeClr val="accent6">
              <a:lumMod val="5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bg1">
                    <a:lumMod val="95000"/>
                  </a:schemeClr>
                </a:solidFill>
                <a:latin typeface="Franklin Gothic Medium Cond" panose="020B0606030402020204" pitchFamily="34" charset="0"/>
              </a:rPr>
              <a:t>Project</a:t>
            </a:r>
            <a:r>
              <a:rPr lang="en-US" sz="1200" baseline="0">
                <a:solidFill>
                  <a:schemeClr val="bg1">
                    <a:lumMod val="95000"/>
                  </a:schemeClr>
                </a:solidFill>
                <a:latin typeface="Franklin Gothic Medium Cond" panose="020B0606030402020204" pitchFamily="34" charset="0"/>
              </a:rPr>
              <a:t> n Material</a:t>
            </a:r>
            <a:endParaRPr lang="en-US" sz="1200">
              <a:solidFill>
                <a:schemeClr val="bg1">
                  <a:lumMod val="95000"/>
                </a:schemeClr>
              </a:solidFill>
              <a:latin typeface="Franklin Gothic Medium Cond" panose="020B0606030402020204" pitchFamily="34" charset="0"/>
            </a:endParaRPr>
          </a:p>
        </xdr:txBody>
      </xdr:sp>
      <xdr:sp macro="" textlink="">
        <xdr:nvSpPr>
          <xdr:cNvPr id="11" name="Rounded Rectangle 10">
            <a:hlinkClick xmlns:r="http://schemas.openxmlformats.org/officeDocument/2006/relationships" r:id="rId8"/>
          </xdr:cNvPr>
          <xdr:cNvSpPr/>
        </xdr:nvSpPr>
        <xdr:spPr>
          <a:xfrm>
            <a:off x="339852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Project</a:t>
            </a:r>
            <a:r>
              <a:rPr lang="en-US" sz="1200" baseline="0">
                <a:solidFill>
                  <a:schemeClr val="accent6">
                    <a:lumMod val="50000"/>
                  </a:schemeClr>
                </a:solidFill>
                <a:latin typeface="Franklin Gothic Medium Cond" panose="020B0606030402020204" pitchFamily="34" charset="0"/>
              </a:rPr>
              <a:t> n Completion</a:t>
            </a:r>
            <a:endParaRPr lang="en-US" sz="1200">
              <a:solidFill>
                <a:schemeClr val="accent6">
                  <a:lumMod val="50000"/>
                </a:schemeClr>
              </a:solidFill>
              <a:latin typeface="Franklin Gothic Medium Cond" panose="020B0606030402020204" pitchFamily="34" charset="0"/>
            </a:endParaRPr>
          </a:p>
        </xdr:txBody>
      </xdr:sp>
      <xdr:sp macro="" textlink="">
        <xdr:nvSpPr>
          <xdr:cNvPr id="12" name="Rounded Rectangle 11">
            <a:hlinkClick xmlns:r="http://schemas.openxmlformats.org/officeDocument/2006/relationships" r:id="rId9"/>
          </xdr:cNvPr>
          <xdr:cNvSpPr/>
        </xdr:nvSpPr>
        <xdr:spPr>
          <a:xfrm>
            <a:off x="502920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Only</a:t>
            </a:r>
            <a:endParaRPr lang="en-US" sz="1200">
              <a:solidFill>
                <a:schemeClr val="accent6">
                  <a:lumMod val="50000"/>
                </a:schemeClr>
              </a:solidFill>
              <a:latin typeface="Franklin Gothic Medium Cond" panose="020B0606030402020204" pitchFamily="34" charset="0"/>
            </a:endParaRPr>
          </a:p>
        </xdr:txBody>
      </xdr:sp>
      <xdr:sp macro="" textlink="">
        <xdr:nvSpPr>
          <xdr:cNvPr id="13" name="Rounded Rectangle 12">
            <a:hlinkClick xmlns:r="http://schemas.openxmlformats.org/officeDocument/2006/relationships" r:id="rId10"/>
          </xdr:cNvPr>
          <xdr:cNvSpPr/>
        </xdr:nvSpPr>
        <xdr:spPr>
          <a:xfrm>
            <a:off x="6659880" y="594360"/>
            <a:ext cx="15228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Labor</a:t>
            </a:r>
            <a:r>
              <a:rPr lang="en-US" sz="1200" baseline="0">
                <a:solidFill>
                  <a:schemeClr val="accent6">
                    <a:lumMod val="50000"/>
                  </a:schemeClr>
                </a:solidFill>
                <a:latin typeface="Franklin Gothic Medium Cond" panose="020B0606030402020204" pitchFamily="34" charset="0"/>
              </a:rPr>
              <a:t> n Material</a:t>
            </a:r>
            <a:endParaRPr lang="en-US" sz="1200">
              <a:solidFill>
                <a:schemeClr val="accent6">
                  <a:lumMod val="50000"/>
                </a:schemeClr>
              </a:solidFill>
              <a:latin typeface="Franklin Gothic Medium Cond" panose="020B0606030402020204" pitchFamily="34" charset="0"/>
            </a:endParaRPr>
          </a:p>
        </xdr:txBody>
      </xdr:sp>
      <xdr:sp macro="" textlink="">
        <xdr:nvSpPr>
          <xdr:cNvPr id="14" name="Rounded Rectangle 13">
            <a:hlinkClick xmlns:r="http://schemas.openxmlformats.org/officeDocument/2006/relationships" r:id="rId11"/>
          </xdr:cNvPr>
          <xdr:cNvSpPr/>
        </xdr:nvSpPr>
        <xdr:spPr>
          <a:xfrm>
            <a:off x="8290560" y="594360"/>
            <a:ext cx="1333500" cy="306000"/>
          </a:xfrm>
          <a:prstGeom prst="roundRect">
            <a:avLst/>
          </a:prstGeom>
          <a:solidFill>
            <a:schemeClr val="tx2">
              <a:lumMod val="20000"/>
              <a:lumOff val="80000"/>
            </a:schemeClr>
          </a:solid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200">
                <a:solidFill>
                  <a:schemeClr val="accent6">
                    <a:lumMod val="50000"/>
                  </a:schemeClr>
                </a:solidFill>
                <a:latin typeface="Franklin Gothic Medium Cond" panose="020B0606030402020204" pitchFamily="34" charset="0"/>
              </a:rPr>
              <a:t>Material Only</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showGridLines="0" tabSelected="1" workbookViewId="0">
      <selection activeCell="F5" sqref="F5:G5"/>
    </sheetView>
  </sheetViews>
  <sheetFormatPr defaultColWidth="0" defaultRowHeight="14.4" zeroHeight="1" x14ac:dyDescent="0.3"/>
  <cols>
    <col min="1" max="1" width="2" customWidth="1"/>
    <col min="2" max="2" width="19.109375" bestFit="1" customWidth="1"/>
    <col min="3" max="3" width="3.5546875" customWidth="1"/>
    <col min="4" max="4" width="30.88671875" bestFit="1" customWidth="1"/>
    <col min="5" max="5" width="4.21875" customWidth="1"/>
    <col min="6" max="6" width="33.44140625" bestFit="1" customWidth="1"/>
    <col min="7" max="7" width="43.88671875" customWidth="1"/>
    <col min="8" max="8" width="42.21875" customWidth="1"/>
    <col min="9" max="9" width="17.44140625" customWidth="1"/>
    <col min="10" max="10" width="8.88671875" customWidth="1"/>
    <col min="11" max="13" width="0" hidden="1" customWidth="1"/>
    <col min="14" max="16384" width="8.88671875" hidden="1"/>
  </cols>
  <sheetData>
    <row r="1" spans="1:13" ht="15" customHeight="1" x14ac:dyDescent="0.3">
      <c r="A1" s="6"/>
      <c r="B1" s="7"/>
      <c r="C1" s="7"/>
      <c r="D1" s="7"/>
      <c r="E1" s="7"/>
      <c r="F1" s="7"/>
      <c r="G1" s="7"/>
      <c r="H1" s="7"/>
      <c r="I1" s="7"/>
      <c r="J1" s="7"/>
      <c r="K1" s="7"/>
      <c r="L1" s="7"/>
      <c r="M1" s="7"/>
    </row>
    <row r="2" spans="1:13" ht="30" customHeight="1" x14ac:dyDescent="0.3">
      <c r="A2" s="6"/>
      <c r="B2" s="8"/>
      <c r="C2" s="8"/>
      <c r="D2" s="8"/>
      <c r="E2" s="8"/>
      <c r="F2" s="8"/>
      <c r="G2" s="8"/>
      <c r="H2" s="8"/>
      <c r="I2" s="8"/>
      <c r="J2" s="8"/>
      <c r="K2" s="8"/>
      <c r="L2" s="8"/>
      <c r="M2" s="8"/>
    </row>
    <row r="3" spans="1:13" ht="30" customHeight="1" x14ac:dyDescent="0.3">
      <c r="A3" s="6"/>
      <c r="B3" s="7"/>
      <c r="C3" s="7"/>
      <c r="D3" s="7"/>
      <c r="E3" s="7"/>
      <c r="F3" s="7"/>
      <c r="G3" s="7"/>
      <c r="H3" s="7"/>
      <c r="I3" s="7"/>
      <c r="J3" s="7"/>
      <c r="K3" s="9"/>
      <c r="L3" s="9"/>
      <c r="M3" s="9"/>
    </row>
    <row r="4" spans="1:13" x14ac:dyDescent="0.3"/>
    <row r="5" spans="1:13" ht="18" x14ac:dyDescent="0.35">
      <c r="B5" t="s">
        <v>107</v>
      </c>
      <c r="E5" t="s">
        <v>25</v>
      </c>
      <c r="F5" s="312" t="s">
        <v>326</v>
      </c>
      <c r="G5" s="312"/>
      <c r="H5" s="311" t="s">
        <v>295</v>
      </c>
    </row>
    <row r="6" spans="1:13" x14ac:dyDescent="0.3"/>
    <row r="7" spans="1:13" x14ac:dyDescent="0.3">
      <c r="B7" t="s">
        <v>14</v>
      </c>
      <c r="D7" t="s">
        <v>3</v>
      </c>
      <c r="E7" t="s">
        <v>25</v>
      </c>
      <c r="F7" s="189" t="s">
        <v>46</v>
      </c>
    </row>
    <row r="8" spans="1:13" x14ac:dyDescent="0.3">
      <c r="D8" t="s">
        <v>7</v>
      </c>
      <c r="E8" t="s">
        <v>25</v>
      </c>
      <c r="F8" s="189" t="s">
        <v>47</v>
      </c>
    </row>
    <row r="9" spans="1:13" x14ac:dyDescent="0.3">
      <c r="D9" t="s">
        <v>8</v>
      </c>
      <c r="E9" t="s">
        <v>25</v>
      </c>
      <c r="F9" s="189" t="s">
        <v>48</v>
      </c>
    </row>
    <row r="10" spans="1:13" x14ac:dyDescent="0.3">
      <c r="D10" t="s">
        <v>10</v>
      </c>
      <c r="E10" t="s">
        <v>25</v>
      </c>
      <c r="F10" s="189" t="s">
        <v>109</v>
      </c>
    </row>
    <row r="11" spans="1:13" x14ac:dyDescent="0.3">
      <c r="D11" t="s">
        <v>11</v>
      </c>
      <c r="E11" t="s">
        <v>25</v>
      </c>
      <c r="F11" s="190">
        <v>333999</v>
      </c>
    </row>
    <row r="12" spans="1:13" x14ac:dyDescent="0.3">
      <c r="D12" t="s">
        <v>12</v>
      </c>
      <c r="E12" t="s">
        <v>25</v>
      </c>
      <c r="F12" s="189" t="s">
        <v>50</v>
      </c>
    </row>
    <row r="13" spans="1:13" x14ac:dyDescent="0.3">
      <c r="D13" t="s">
        <v>13</v>
      </c>
      <c r="E13" t="s">
        <v>25</v>
      </c>
      <c r="F13" s="189" t="s">
        <v>49</v>
      </c>
    </row>
    <row r="14" spans="1:13" x14ac:dyDescent="0.3">
      <c r="D14" t="s">
        <v>45</v>
      </c>
      <c r="E14" t="s">
        <v>25</v>
      </c>
      <c r="F14" s="189" t="s">
        <v>51</v>
      </c>
    </row>
    <row r="15" spans="1:13" x14ac:dyDescent="0.3">
      <c r="D15" t="s">
        <v>30</v>
      </c>
      <c r="E15" t="s">
        <v>25</v>
      </c>
      <c r="F15" s="189" t="s">
        <v>52</v>
      </c>
    </row>
    <row r="16" spans="1:13" x14ac:dyDescent="0.3"/>
    <row r="17" spans="2:8" x14ac:dyDescent="0.3">
      <c r="B17" t="s">
        <v>91</v>
      </c>
      <c r="D17" t="s">
        <v>53</v>
      </c>
      <c r="E17" t="s">
        <v>25</v>
      </c>
      <c r="F17" s="44" t="s">
        <v>53</v>
      </c>
      <c r="G17" s="44" t="s">
        <v>92</v>
      </c>
      <c r="H17" s="45" t="s">
        <v>93</v>
      </c>
    </row>
    <row r="18" spans="2:8" x14ac:dyDescent="0.3">
      <c r="F18" s="191" t="s">
        <v>54</v>
      </c>
      <c r="G18" s="191" t="s">
        <v>55</v>
      </c>
      <c r="H18" s="192">
        <v>12345678910</v>
      </c>
    </row>
    <row r="19" spans="2:8" x14ac:dyDescent="0.3">
      <c r="F19" s="191"/>
      <c r="G19" s="191"/>
      <c r="H19" s="192"/>
    </row>
    <row r="20" spans="2:8" x14ac:dyDescent="0.3">
      <c r="F20" s="191"/>
      <c r="G20" s="191"/>
      <c r="H20" s="192"/>
    </row>
    <row r="21" spans="2:8" x14ac:dyDescent="0.3">
      <c r="F21" s="191"/>
      <c r="G21" s="191"/>
      <c r="H21" s="192"/>
    </row>
    <row r="22" spans="2:8" x14ac:dyDescent="0.3">
      <c r="F22" s="191"/>
      <c r="G22" s="191"/>
      <c r="H22" s="192"/>
    </row>
    <row r="23" spans="2:8" x14ac:dyDescent="0.3">
      <c r="F23" s="191"/>
      <c r="G23" s="191"/>
      <c r="H23" s="192"/>
    </row>
    <row r="24" spans="2:8" x14ac:dyDescent="0.3">
      <c r="F24" s="191"/>
      <c r="G24" s="191"/>
      <c r="H24" s="192"/>
    </row>
    <row r="25" spans="2:8" x14ac:dyDescent="0.3">
      <c r="F25" s="191"/>
      <c r="G25" s="191"/>
      <c r="H25" s="192"/>
    </row>
    <row r="26" spans="2:8" x14ac:dyDescent="0.3">
      <c r="F26" s="191"/>
      <c r="G26" s="191"/>
      <c r="H26" s="192"/>
    </row>
    <row r="27" spans="2:8" x14ac:dyDescent="0.3">
      <c r="F27" s="191"/>
      <c r="G27" s="191"/>
      <c r="H27" s="192"/>
    </row>
    <row r="28" spans="2:8" x14ac:dyDescent="0.3">
      <c r="F28" s="191"/>
      <c r="G28" s="191"/>
      <c r="H28" s="192"/>
    </row>
    <row r="29" spans="2:8" x14ac:dyDescent="0.3"/>
    <row r="30" spans="2:8" x14ac:dyDescent="0.3">
      <c r="B30" t="s">
        <v>56</v>
      </c>
      <c r="D30" t="s">
        <v>119</v>
      </c>
      <c r="F30" s="44" t="s">
        <v>120</v>
      </c>
      <c r="G30" s="89" t="s">
        <v>3</v>
      </c>
    </row>
    <row r="31" spans="2:8" x14ac:dyDescent="0.3">
      <c r="F31" s="44" t="s">
        <v>121</v>
      </c>
      <c r="G31" s="193" t="s">
        <v>7</v>
      </c>
    </row>
    <row r="32" spans="2:8" x14ac:dyDescent="0.3">
      <c r="F32" s="44" t="s">
        <v>122</v>
      </c>
      <c r="G32" s="193" t="s">
        <v>8</v>
      </c>
    </row>
    <row r="33" spans="4:7" x14ac:dyDescent="0.3">
      <c r="F33" s="44" t="s">
        <v>123</v>
      </c>
      <c r="G33" s="193" t="s">
        <v>9</v>
      </c>
    </row>
    <row r="34" spans="4:7" x14ac:dyDescent="0.3">
      <c r="F34" s="44" t="s">
        <v>124</v>
      </c>
      <c r="G34" s="193" t="s">
        <v>10</v>
      </c>
    </row>
    <row r="35" spans="4:7" x14ac:dyDescent="0.3">
      <c r="F35" s="44" t="s">
        <v>125</v>
      </c>
      <c r="G35" s="193" t="s">
        <v>11</v>
      </c>
    </row>
    <row r="36" spans="4:7" x14ac:dyDescent="0.3">
      <c r="F36" s="44" t="s">
        <v>126</v>
      </c>
      <c r="G36" s="194" t="s">
        <v>12</v>
      </c>
    </row>
    <row r="37" spans="4:7" x14ac:dyDescent="0.3">
      <c r="F37" s="44" t="s">
        <v>127</v>
      </c>
      <c r="G37" s="193" t="s">
        <v>13</v>
      </c>
    </row>
    <row r="38" spans="4:7" x14ac:dyDescent="0.3">
      <c r="F38" s="44" t="s">
        <v>128</v>
      </c>
      <c r="G38" s="194" t="s">
        <v>30</v>
      </c>
    </row>
    <row r="39" spans="4:7" x14ac:dyDescent="0.3">
      <c r="F39" s="44" t="s">
        <v>129</v>
      </c>
      <c r="G39" s="194" t="s">
        <v>45</v>
      </c>
    </row>
    <row r="40" spans="4:7" x14ac:dyDescent="0.3">
      <c r="F40" s="44" t="s">
        <v>130</v>
      </c>
      <c r="G40" s="194" t="s">
        <v>29</v>
      </c>
    </row>
    <row r="41" spans="4:7" x14ac:dyDescent="0.3">
      <c r="F41" s="44" t="s">
        <v>131</v>
      </c>
      <c r="G41" s="194" t="s">
        <v>112</v>
      </c>
    </row>
    <row r="42" spans="4:7" x14ac:dyDescent="0.3">
      <c r="F42" s="44" t="s">
        <v>132</v>
      </c>
      <c r="G42" s="191"/>
    </row>
    <row r="43" spans="4:7" x14ac:dyDescent="0.3">
      <c r="F43" s="44" t="s">
        <v>133</v>
      </c>
      <c r="G43" s="191"/>
    </row>
    <row r="44" spans="4:7" x14ac:dyDescent="0.3">
      <c r="F44" s="44" t="s">
        <v>135</v>
      </c>
      <c r="G44" s="191"/>
    </row>
    <row r="45" spans="4:7" x14ac:dyDescent="0.3"/>
    <row r="46" spans="4:7" x14ac:dyDescent="0.3">
      <c r="D46" t="s">
        <v>134</v>
      </c>
      <c r="F46" s="44" t="s">
        <v>120</v>
      </c>
      <c r="G46" s="88" t="s">
        <v>0</v>
      </c>
    </row>
    <row r="47" spans="4:7" x14ac:dyDescent="0.3">
      <c r="F47" s="44" t="s">
        <v>121</v>
      </c>
      <c r="G47" s="88" t="s">
        <v>22</v>
      </c>
    </row>
    <row r="48" spans="4:7" x14ac:dyDescent="0.3">
      <c r="F48" s="44" t="s">
        <v>122</v>
      </c>
      <c r="G48" s="88" t="s">
        <v>268</v>
      </c>
    </row>
    <row r="49" spans="4:7" x14ac:dyDescent="0.3">
      <c r="F49" s="44" t="s">
        <v>123</v>
      </c>
      <c r="G49" s="88" t="s">
        <v>23</v>
      </c>
    </row>
    <row r="50" spans="4:7" x14ac:dyDescent="0.3">
      <c r="F50" s="44" t="s">
        <v>124</v>
      </c>
      <c r="G50" s="194" t="s">
        <v>39</v>
      </c>
    </row>
    <row r="51" spans="4:7" x14ac:dyDescent="0.3">
      <c r="F51" s="44" t="s">
        <v>125</v>
      </c>
      <c r="G51" s="194" t="s">
        <v>35</v>
      </c>
    </row>
    <row r="52" spans="4:7" x14ac:dyDescent="0.3">
      <c r="F52" s="44" t="s">
        <v>126</v>
      </c>
      <c r="G52" s="194" t="s">
        <v>41</v>
      </c>
    </row>
    <row r="53" spans="4:7" x14ac:dyDescent="0.3">
      <c r="F53" s="44" t="s">
        <v>127</v>
      </c>
      <c r="G53" s="194" t="s">
        <v>40</v>
      </c>
    </row>
    <row r="54" spans="4:7" x14ac:dyDescent="0.3">
      <c r="F54" s="44" t="s">
        <v>128</v>
      </c>
      <c r="G54" s="194" t="s">
        <v>34</v>
      </c>
    </row>
    <row r="55" spans="4:7" x14ac:dyDescent="0.3">
      <c r="F55" s="44" t="s">
        <v>129</v>
      </c>
      <c r="G55" s="194" t="s">
        <v>186</v>
      </c>
    </row>
    <row r="56" spans="4:7" x14ac:dyDescent="0.3">
      <c r="F56" s="44" t="s">
        <v>130</v>
      </c>
      <c r="G56" s="194" t="s">
        <v>187</v>
      </c>
    </row>
    <row r="57" spans="4:7" x14ac:dyDescent="0.3">
      <c r="F57" s="44" t="s">
        <v>131</v>
      </c>
      <c r="G57" s="194"/>
    </row>
    <row r="58" spans="4:7" x14ac:dyDescent="0.3">
      <c r="F58" s="44" t="s">
        <v>132</v>
      </c>
      <c r="G58" s="194"/>
    </row>
    <row r="59" spans="4:7" x14ac:dyDescent="0.3">
      <c r="F59" s="44" t="s">
        <v>133</v>
      </c>
      <c r="G59" s="194"/>
    </row>
    <row r="60" spans="4:7" x14ac:dyDescent="0.3">
      <c r="F60" s="44" t="s">
        <v>135</v>
      </c>
      <c r="G60" s="194"/>
    </row>
    <row r="61" spans="4:7" x14ac:dyDescent="0.3">
      <c r="G61" s="10"/>
    </row>
    <row r="62" spans="4:7" x14ac:dyDescent="0.3">
      <c r="D62" t="s">
        <v>136</v>
      </c>
      <c r="F62" s="44" t="s">
        <v>120</v>
      </c>
      <c r="G62" s="88" t="s">
        <v>258</v>
      </c>
    </row>
    <row r="63" spans="4:7" x14ac:dyDescent="0.3">
      <c r="F63" s="44" t="s">
        <v>121</v>
      </c>
      <c r="G63" s="88" t="s">
        <v>33</v>
      </c>
    </row>
    <row r="64" spans="4:7" x14ac:dyDescent="0.3">
      <c r="F64" s="44" t="s">
        <v>122</v>
      </c>
      <c r="G64" s="88" t="s">
        <v>43</v>
      </c>
    </row>
    <row r="65" spans="4:7" x14ac:dyDescent="0.3">
      <c r="F65" s="44" t="s">
        <v>123</v>
      </c>
      <c r="G65" s="194" t="s">
        <v>20</v>
      </c>
    </row>
    <row r="66" spans="4:7" x14ac:dyDescent="0.3">
      <c r="F66" s="44" t="s">
        <v>124</v>
      </c>
      <c r="G66" s="194" t="s">
        <v>21</v>
      </c>
    </row>
    <row r="67" spans="4:7" x14ac:dyDescent="0.3">
      <c r="F67" s="44" t="s">
        <v>125</v>
      </c>
      <c r="G67" s="194" t="s">
        <v>95</v>
      </c>
    </row>
    <row r="68" spans="4:7" x14ac:dyDescent="0.3">
      <c r="F68" s="44" t="s">
        <v>126</v>
      </c>
      <c r="G68" s="194" t="s">
        <v>96</v>
      </c>
    </row>
    <row r="69" spans="4:7" x14ac:dyDescent="0.3">
      <c r="F69" s="44" t="s">
        <v>127</v>
      </c>
      <c r="G69" s="194" t="s">
        <v>18</v>
      </c>
    </row>
    <row r="70" spans="4:7" x14ac:dyDescent="0.3">
      <c r="F70" s="44" t="s">
        <v>128</v>
      </c>
      <c r="G70" s="194" t="s">
        <v>37</v>
      </c>
    </row>
    <row r="71" spans="4:7" x14ac:dyDescent="0.3">
      <c r="F71" s="44" t="s">
        <v>129</v>
      </c>
      <c r="G71" s="88" t="s">
        <v>27</v>
      </c>
    </row>
    <row r="72" spans="4:7" x14ac:dyDescent="0.3">
      <c r="G72" s="10"/>
    </row>
    <row r="73" spans="4:7" x14ac:dyDescent="0.3">
      <c r="D73" t="s">
        <v>57</v>
      </c>
      <c r="E73" t="s">
        <v>25</v>
      </c>
      <c r="F73" s="44" t="s">
        <v>94</v>
      </c>
      <c r="G73" s="44" t="s">
        <v>2</v>
      </c>
    </row>
    <row r="74" spans="4:7" x14ac:dyDescent="0.3">
      <c r="F74" s="191" t="s">
        <v>58</v>
      </c>
      <c r="G74" s="191" t="s">
        <v>59</v>
      </c>
    </row>
    <row r="75" spans="4:7" x14ac:dyDescent="0.3">
      <c r="F75" s="191" t="s">
        <v>60</v>
      </c>
      <c r="G75" s="191" t="s">
        <v>61</v>
      </c>
    </row>
    <row r="76" spans="4:7" x14ac:dyDescent="0.3">
      <c r="F76" s="191" t="s">
        <v>62</v>
      </c>
      <c r="G76" s="191" t="s">
        <v>63</v>
      </c>
    </row>
    <row r="77" spans="4:7" x14ac:dyDescent="0.3">
      <c r="F77" s="191" t="s">
        <v>64</v>
      </c>
      <c r="G77" s="191" t="s">
        <v>65</v>
      </c>
    </row>
    <row r="78" spans="4:7" x14ac:dyDescent="0.3">
      <c r="F78" s="191" t="s">
        <v>66</v>
      </c>
      <c r="G78" s="191" t="s">
        <v>67</v>
      </c>
    </row>
    <row r="79" spans="4:7" x14ac:dyDescent="0.3">
      <c r="F79" s="191" t="s">
        <v>68</v>
      </c>
      <c r="G79" s="191" t="s">
        <v>69</v>
      </c>
    </row>
    <row r="80" spans="4:7" x14ac:dyDescent="0.3">
      <c r="F80" s="191" t="s">
        <v>70</v>
      </c>
      <c r="G80" s="191" t="s">
        <v>71</v>
      </c>
    </row>
    <row r="81" spans="4:8" x14ac:dyDescent="0.3">
      <c r="F81" s="191" t="s">
        <v>72</v>
      </c>
      <c r="G81" s="191" t="s">
        <v>73</v>
      </c>
    </row>
    <row r="82" spans="4:8" x14ac:dyDescent="0.3">
      <c r="F82" s="191" t="s">
        <v>74</v>
      </c>
      <c r="G82" s="191" t="s">
        <v>75</v>
      </c>
    </row>
    <row r="83" spans="4:8" x14ac:dyDescent="0.3">
      <c r="F83" s="191" t="s">
        <v>76</v>
      </c>
      <c r="G83" s="191" t="s">
        <v>296</v>
      </c>
    </row>
    <row r="84" spans="4:8" x14ac:dyDescent="0.3">
      <c r="F84" s="191" t="s">
        <v>77</v>
      </c>
      <c r="G84" s="191" t="s">
        <v>78</v>
      </c>
    </row>
    <row r="85" spans="4:8" x14ac:dyDescent="0.3">
      <c r="F85" s="191" t="s">
        <v>79</v>
      </c>
      <c r="G85" s="191" t="s">
        <v>80</v>
      </c>
    </row>
    <row r="86" spans="4:8" x14ac:dyDescent="0.3">
      <c r="F86" s="191" t="s">
        <v>81</v>
      </c>
      <c r="G86" s="191" t="s">
        <v>82</v>
      </c>
    </row>
    <row r="87" spans="4:8" x14ac:dyDescent="0.3"/>
    <row r="88" spans="4:8" x14ac:dyDescent="0.3">
      <c r="D88" t="s">
        <v>83</v>
      </c>
      <c r="F88" s="44" t="s">
        <v>3</v>
      </c>
      <c r="G88" s="44" t="s">
        <v>84</v>
      </c>
      <c r="H88" s="44" t="s">
        <v>85</v>
      </c>
    </row>
    <row r="89" spans="4:8" x14ac:dyDescent="0.3">
      <c r="F89" s="191" t="s">
        <v>86</v>
      </c>
      <c r="G89" s="191" t="s">
        <v>87</v>
      </c>
      <c r="H89" s="191"/>
    </row>
    <row r="90" spans="4:8" x14ac:dyDescent="0.3">
      <c r="F90" s="191" t="s">
        <v>88</v>
      </c>
      <c r="G90" s="191" t="s">
        <v>89</v>
      </c>
      <c r="H90" s="191"/>
    </row>
    <row r="91" spans="4:8" x14ac:dyDescent="0.3">
      <c r="F91" s="191"/>
      <c r="G91" s="191"/>
      <c r="H91" s="191"/>
    </row>
    <row r="92" spans="4:8" x14ac:dyDescent="0.3">
      <c r="F92" s="191"/>
      <c r="G92" s="191"/>
      <c r="H92" s="191"/>
    </row>
    <row r="93" spans="4:8" x14ac:dyDescent="0.3">
      <c r="F93" s="191"/>
      <c r="G93" s="191"/>
      <c r="H93" s="191"/>
    </row>
    <row r="94" spans="4:8" x14ac:dyDescent="0.3">
      <c r="F94" s="191"/>
      <c r="G94" s="191"/>
      <c r="H94" s="191"/>
    </row>
    <row r="95" spans="4:8" x14ac:dyDescent="0.3">
      <c r="F95" s="191"/>
      <c r="G95" s="191"/>
      <c r="H95" s="191"/>
    </row>
    <row r="96" spans="4:8" x14ac:dyDescent="0.3">
      <c r="F96" s="191"/>
      <c r="G96" s="191"/>
      <c r="H96" s="191"/>
    </row>
    <row r="97" spans="1:10" x14ac:dyDescent="0.3">
      <c r="F97" s="191"/>
      <c r="G97" s="191"/>
      <c r="H97" s="191"/>
    </row>
    <row r="98" spans="1:10" x14ac:dyDescent="0.3">
      <c r="F98" s="191"/>
      <c r="G98" s="191"/>
      <c r="H98" s="191"/>
    </row>
    <row r="99" spans="1:10" x14ac:dyDescent="0.3">
      <c r="F99" s="191"/>
      <c r="G99" s="191"/>
      <c r="H99" s="191"/>
    </row>
    <row r="100" spans="1:10" x14ac:dyDescent="0.3">
      <c r="F100" s="191"/>
      <c r="G100" s="191"/>
      <c r="H100" s="191"/>
    </row>
    <row r="101" spans="1:10" x14ac:dyDescent="0.3">
      <c r="F101" s="191"/>
      <c r="G101" s="191"/>
      <c r="H101" s="191"/>
    </row>
    <row r="102" spans="1:10" x14ac:dyDescent="0.3">
      <c r="F102" s="191"/>
      <c r="G102" s="191"/>
      <c r="H102" s="191"/>
    </row>
    <row r="103" spans="1:10" x14ac:dyDescent="0.3">
      <c r="F103" s="191"/>
      <c r="G103" s="191"/>
      <c r="H103" s="191"/>
    </row>
    <row r="104" spans="1:10" x14ac:dyDescent="0.3">
      <c r="F104" s="191"/>
      <c r="G104" s="191"/>
      <c r="H104" s="191"/>
    </row>
    <row r="105" spans="1:10" x14ac:dyDescent="0.3">
      <c r="F105" s="191"/>
      <c r="G105" s="191"/>
      <c r="H105" s="191"/>
    </row>
    <row r="106" spans="1:10" x14ac:dyDescent="0.3">
      <c r="F106" s="191"/>
      <c r="G106" s="191"/>
      <c r="H106" s="191"/>
    </row>
    <row r="107" spans="1:10" x14ac:dyDescent="0.3">
      <c r="F107" s="191"/>
      <c r="G107" s="191"/>
      <c r="H107" s="191"/>
    </row>
    <row r="108" spans="1:10" x14ac:dyDescent="0.3">
      <c r="F108" s="191"/>
      <c r="G108" s="191"/>
      <c r="H108" s="191"/>
    </row>
    <row r="109" spans="1:10" x14ac:dyDescent="0.3"/>
    <row r="110" spans="1:10" x14ac:dyDescent="0.3"/>
    <row r="111" spans="1:10" x14ac:dyDescent="0.3">
      <c r="B111" t="s">
        <v>297</v>
      </c>
    </row>
    <row r="112" spans="1:10" x14ac:dyDescent="0.3">
      <c r="A112" s="195"/>
      <c r="B112" s="195"/>
      <c r="C112" s="195"/>
      <c r="D112" s="195"/>
      <c r="E112" s="195"/>
      <c r="F112" s="195"/>
      <c r="G112" s="195"/>
      <c r="H112" s="195"/>
      <c r="I112" s="195"/>
      <c r="J112" s="195"/>
    </row>
  </sheetData>
  <sheetProtection password="CE2F" sheet="1" objects="1" scenarios="1" formatCells="0" formatColumns="0" formatRows="0"/>
  <mergeCells count="1">
    <mergeCell ref="F5:G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
  <sheetViews>
    <sheetView showGridLines="0" workbookViewId="0">
      <selection activeCell="K8" sqref="K8:N10"/>
    </sheetView>
  </sheetViews>
  <sheetFormatPr defaultColWidth="0" defaultRowHeight="14.4" zeroHeight="1" x14ac:dyDescent="0.3"/>
  <cols>
    <col min="1" max="1" width="2" customWidth="1"/>
    <col min="2" max="2" width="14.5546875" customWidth="1"/>
    <col min="3" max="3" width="8.44140625" customWidth="1"/>
    <col min="4" max="4" width="12.5546875" customWidth="1"/>
    <col min="5" max="6" width="3.5546875" customWidth="1"/>
    <col min="7" max="7" width="9" customWidth="1"/>
    <col min="8" max="8" width="12.77734375" customWidth="1"/>
    <col min="9" max="9" width="21.77734375" customWidth="1"/>
    <col min="10" max="10" width="5.109375" customWidth="1"/>
    <col min="11" max="13" width="10.77734375" customWidth="1"/>
    <col min="14" max="14" width="13.77734375" customWidth="1"/>
    <col min="15" max="18" width="1.7773437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2" ht="15" customHeight="1" x14ac:dyDescent="0.3">
      <c r="A1" s="6"/>
      <c r="B1" s="6"/>
      <c r="C1" s="6"/>
      <c r="D1" s="6"/>
      <c r="E1" s="7"/>
      <c r="F1" s="7"/>
      <c r="G1" s="7"/>
      <c r="H1" s="7"/>
      <c r="I1" s="7"/>
      <c r="J1" s="7"/>
      <c r="K1" s="7"/>
      <c r="L1" s="7"/>
      <c r="M1" s="7"/>
      <c r="N1" s="7"/>
      <c r="O1" s="7"/>
      <c r="P1" s="7"/>
      <c r="Q1" s="7"/>
      <c r="R1" s="7"/>
    </row>
    <row r="2" spans="1:22" ht="30" customHeight="1" x14ac:dyDescent="0.3">
      <c r="A2" s="6"/>
      <c r="B2" s="6"/>
      <c r="C2" s="6"/>
      <c r="D2" s="6"/>
      <c r="E2" s="8"/>
      <c r="F2" s="8"/>
      <c r="G2" s="8"/>
      <c r="H2" s="8"/>
      <c r="I2" s="8"/>
      <c r="J2" s="8"/>
      <c r="K2" s="8"/>
      <c r="L2" s="8"/>
      <c r="M2" s="8"/>
      <c r="N2" s="8"/>
      <c r="O2" s="8"/>
      <c r="P2" s="8"/>
      <c r="Q2" s="8"/>
      <c r="R2" s="8"/>
    </row>
    <row r="3" spans="1:22" ht="30" customHeight="1" x14ac:dyDescent="0.3">
      <c r="A3" s="6"/>
      <c r="B3" s="6"/>
      <c r="C3" s="6"/>
      <c r="D3" s="6"/>
      <c r="E3" s="7"/>
      <c r="F3" s="7"/>
      <c r="G3" s="7"/>
      <c r="H3" s="7"/>
      <c r="I3" s="7"/>
      <c r="J3" s="7"/>
      <c r="K3" s="7"/>
      <c r="L3" s="7"/>
      <c r="M3" s="7"/>
      <c r="N3" s="7"/>
      <c r="O3" s="7"/>
      <c r="P3" s="7"/>
      <c r="Q3" s="7"/>
      <c r="R3" s="7"/>
    </row>
    <row r="4" spans="1:22" x14ac:dyDescent="0.3">
      <c r="K4" s="3"/>
      <c r="L4" s="3"/>
      <c r="M4" s="3"/>
      <c r="N4" s="3"/>
      <c r="O4" s="3"/>
      <c r="P4" s="3"/>
      <c r="Q4" s="3"/>
      <c r="R4" s="3"/>
    </row>
    <row r="5" spans="1:22" ht="15" x14ac:dyDescent="0.35">
      <c r="B5" s="225"/>
      <c r="C5" s="225"/>
      <c r="D5" s="226"/>
      <c r="E5" s="227"/>
      <c r="F5" s="228"/>
      <c r="G5" s="229"/>
      <c r="H5" s="229"/>
      <c r="I5" s="230"/>
      <c r="J5" s="230"/>
      <c r="K5" s="230"/>
      <c r="L5" s="230"/>
      <c r="M5" s="230"/>
      <c r="N5" s="230"/>
      <c r="O5" s="3"/>
      <c r="P5" s="3"/>
      <c r="Q5" s="3"/>
      <c r="R5" s="3"/>
    </row>
    <row r="6" spans="1:22" ht="15" x14ac:dyDescent="0.35">
      <c r="B6" s="382"/>
      <c r="C6" s="382"/>
      <c r="D6" s="382"/>
      <c r="E6" s="227"/>
      <c r="F6" s="228"/>
      <c r="G6" s="230"/>
      <c r="H6" s="230"/>
      <c r="I6" s="230"/>
      <c r="J6" s="230"/>
      <c r="K6" s="230"/>
      <c r="L6" s="230"/>
      <c r="M6" s="230"/>
      <c r="N6" s="230"/>
      <c r="O6" s="3"/>
      <c r="P6" s="3"/>
      <c r="Q6" s="3"/>
      <c r="R6" s="3"/>
      <c r="T6" s="84" t="str">
        <f t="shared" ref="T6:T37" si="0">"'Invoice ("&amp;$D$5&amp;")'!"&amp;U6</f>
        <v>'Invoice ()'!G8:H22</v>
      </c>
      <c r="U6" s="84" t="s">
        <v>144</v>
      </c>
    </row>
    <row r="7" spans="1:22" ht="15" x14ac:dyDescent="0.35">
      <c r="B7" s="382"/>
      <c r="C7" s="382"/>
      <c r="D7" s="382"/>
      <c r="E7" s="231"/>
      <c r="F7" s="228"/>
      <c r="G7" s="229"/>
      <c r="H7" s="229"/>
      <c r="I7" s="229"/>
      <c r="J7" s="229"/>
      <c r="K7" s="230"/>
      <c r="L7" s="230"/>
      <c r="M7" s="230"/>
      <c r="N7" s="230"/>
      <c r="T7" s="84" t="str">
        <f t="shared" si="0"/>
        <v>'Invoice ()'!D8:E22</v>
      </c>
      <c r="U7" s="84" t="s">
        <v>143</v>
      </c>
    </row>
    <row r="8" spans="1:22" ht="25.8" customHeight="1" x14ac:dyDescent="0.4">
      <c r="B8" s="382" t="s">
        <v>200</v>
      </c>
      <c r="C8" s="382"/>
      <c r="D8" s="382"/>
      <c r="E8" s="231"/>
      <c r="F8" s="228"/>
      <c r="G8" s="266" t="s">
        <v>304</v>
      </c>
      <c r="H8" s="230"/>
      <c r="I8" s="230"/>
      <c r="J8" s="230"/>
      <c r="K8" s="384" t="s">
        <v>24</v>
      </c>
      <c r="L8" s="385"/>
      <c r="M8" s="385"/>
      <c r="N8" s="385"/>
      <c r="T8" s="84" t="str">
        <f t="shared" si="0"/>
        <v>'Invoice ()'!E25</v>
      </c>
      <c r="U8" s="84" t="s">
        <v>157</v>
      </c>
      <c r="V8" s="126" t="s">
        <v>53</v>
      </c>
    </row>
    <row r="9" spans="1:22" ht="15" customHeight="1" x14ac:dyDescent="0.35">
      <c r="B9" s="382"/>
      <c r="C9" s="382"/>
      <c r="D9" s="382"/>
      <c r="E9" s="231"/>
      <c r="F9" s="228"/>
      <c r="G9" s="230"/>
      <c r="H9" s="230"/>
      <c r="I9" s="230"/>
      <c r="J9" s="232"/>
      <c r="K9" s="386"/>
      <c r="L9" s="387"/>
      <c r="M9" s="387"/>
      <c r="N9" s="387"/>
      <c r="T9" s="84" t="str">
        <f t="shared" si="0"/>
        <v>'Invoice ()'!E26</v>
      </c>
      <c r="U9" s="84" t="s">
        <v>113</v>
      </c>
      <c r="V9" s="126" t="s">
        <v>111</v>
      </c>
    </row>
    <row r="10" spans="1:22" ht="15" customHeight="1" x14ac:dyDescent="0.35">
      <c r="B10" s="383"/>
      <c r="C10" s="383"/>
      <c r="D10" s="383"/>
      <c r="E10" s="231"/>
      <c r="F10" s="228"/>
      <c r="G10" s="233"/>
      <c r="H10" s="233"/>
      <c r="I10" s="233"/>
      <c r="J10" s="234"/>
      <c r="K10" s="386"/>
      <c r="L10" s="387"/>
      <c r="M10" s="387"/>
      <c r="N10" s="387"/>
      <c r="T10" s="84" t="str">
        <f t="shared" si="0"/>
        <v>'Invoice ()'!E27</v>
      </c>
      <c r="U10" s="84" t="s">
        <v>158</v>
      </c>
      <c r="V10" s="126" t="s">
        <v>110</v>
      </c>
    </row>
    <row r="11" spans="1:22" ht="15" x14ac:dyDescent="0.35">
      <c r="B11" s="235"/>
      <c r="C11" s="235"/>
      <c r="D11" s="235"/>
      <c r="E11" s="231"/>
      <c r="F11" s="228"/>
      <c r="G11" s="229"/>
      <c r="H11" s="229"/>
      <c r="I11" s="229"/>
      <c r="J11" s="229"/>
      <c r="K11" s="229"/>
      <c r="L11" s="229"/>
      <c r="M11" s="229"/>
      <c r="N11" s="229"/>
      <c r="T11" s="84" t="str">
        <f t="shared" si="0"/>
        <v>'Invoice ()'!G25</v>
      </c>
      <c r="U11" s="84" t="s">
        <v>189</v>
      </c>
      <c r="V11" s="126" t="s">
        <v>116</v>
      </c>
    </row>
    <row r="12" spans="1:22" ht="15" customHeight="1" x14ac:dyDescent="0.3">
      <c r="B12" s="382" t="s">
        <v>184</v>
      </c>
      <c r="C12" s="382"/>
      <c r="D12" s="382"/>
      <c r="E12" s="231"/>
      <c r="F12" s="228"/>
      <c r="G12" s="388" t="s">
        <v>0</v>
      </c>
      <c r="H12" s="388"/>
      <c r="I12" s="236" t="s">
        <v>298</v>
      </c>
      <c r="J12" s="236"/>
      <c r="K12" s="389" t="s">
        <v>22</v>
      </c>
      <c r="L12" s="389"/>
      <c r="M12" s="389" t="s">
        <v>298</v>
      </c>
      <c r="N12" s="389"/>
      <c r="T12" s="84" t="str">
        <f t="shared" si="0"/>
        <v>'Invoice ()'!C30</v>
      </c>
      <c r="U12" s="84" t="s">
        <v>147</v>
      </c>
      <c r="V12" s="126" t="s">
        <v>0</v>
      </c>
    </row>
    <row r="13" spans="1:22" ht="15" customHeight="1" x14ac:dyDescent="0.3">
      <c r="B13" s="383"/>
      <c r="C13" s="383"/>
      <c r="D13" s="383"/>
      <c r="E13" s="231"/>
      <c r="F13" s="228"/>
      <c r="G13" s="388" t="s">
        <v>39</v>
      </c>
      <c r="H13" s="388"/>
      <c r="I13" s="236" t="s">
        <v>298</v>
      </c>
      <c r="J13" s="237"/>
      <c r="K13" s="389" t="s">
        <v>34</v>
      </c>
      <c r="L13" s="389"/>
      <c r="M13" s="389" t="s">
        <v>298</v>
      </c>
      <c r="N13" s="389"/>
      <c r="T13" s="84" t="str">
        <f t="shared" si="0"/>
        <v>'Invoice ()'!D30</v>
      </c>
      <c r="U13" s="84" t="s">
        <v>148</v>
      </c>
      <c r="V13" s="126" t="s">
        <v>4</v>
      </c>
    </row>
    <row r="14" spans="1:22" ht="15" customHeight="1" x14ac:dyDescent="0.3">
      <c r="B14" s="238"/>
      <c r="C14" s="238"/>
      <c r="D14" s="238"/>
      <c r="E14" s="231"/>
      <c r="F14" s="228"/>
      <c r="G14" s="388" t="s">
        <v>35</v>
      </c>
      <c r="H14" s="388"/>
      <c r="I14" s="236" t="s">
        <v>298</v>
      </c>
      <c r="J14" s="236"/>
      <c r="K14" s="389" t="s">
        <v>28</v>
      </c>
      <c r="L14" s="389"/>
      <c r="M14" s="389" t="s">
        <v>298</v>
      </c>
      <c r="N14" s="389"/>
      <c r="T14" s="84" t="str">
        <f t="shared" si="0"/>
        <v>'Invoice ()'!E30</v>
      </c>
      <c r="U14" s="84" t="s">
        <v>149</v>
      </c>
      <c r="V14" s="126" t="s">
        <v>2</v>
      </c>
    </row>
    <row r="15" spans="1:22" ht="15" customHeight="1" x14ac:dyDescent="0.3">
      <c r="B15" s="238"/>
      <c r="C15" s="238"/>
      <c r="D15" s="238"/>
      <c r="E15" s="231"/>
      <c r="F15" s="228"/>
      <c r="G15" s="388"/>
      <c r="H15" s="388"/>
      <c r="I15" s="236" t="s">
        <v>299</v>
      </c>
      <c r="J15" s="237"/>
      <c r="K15" s="389" t="s">
        <v>23</v>
      </c>
      <c r="L15" s="389"/>
      <c r="M15" s="389" t="s">
        <v>298</v>
      </c>
      <c r="N15" s="389"/>
      <c r="T15" s="84" t="str">
        <f t="shared" si="0"/>
        <v>'Invoice ()'!F30</v>
      </c>
      <c r="U15" s="84" t="s">
        <v>150</v>
      </c>
      <c r="V15" s="126" t="s">
        <v>36</v>
      </c>
    </row>
    <row r="16" spans="1:22" ht="15" customHeight="1" x14ac:dyDescent="0.3">
      <c r="B16" s="390" t="s">
        <v>178</v>
      </c>
      <c r="C16" s="390"/>
      <c r="D16" s="390"/>
      <c r="E16" s="231"/>
      <c r="F16" s="228"/>
      <c r="G16" s="236"/>
      <c r="H16" s="237"/>
      <c r="I16" s="237"/>
      <c r="J16" s="237"/>
      <c r="K16" s="239"/>
      <c r="L16" s="239"/>
      <c r="M16" s="239"/>
      <c r="N16" s="239"/>
      <c r="T16" s="84" t="str">
        <f t="shared" si="0"/>
        <v>'Invoice ()'!H30</v>
      </c>
      <c r="U16" s="84" t="s">
        <v>151</v>
      </c>
      <c r="V16" s="126" t="s">
        <v>16</v>
      </c>
    </row>
    <row r="17" spans="2:22" ht="15" customHeight="1" x14ac:dyDescent="0.35">
      <c r="B17" s="390"/>
      <c r="C17" s="390"/>
      <c r="D17" s="390"/>
      <c r="E17" s="231"/>
      <c r="F17" s="228"/>
      <c r="G17" s="240" t="s">
        <v>145</v>
      </c>
      <c r="H17" s="241"/>
      <c r="I17" s="241"/>
      <c r="J17" s="241"/>
      <c r="K17" s="242" t="s">
        <v>146</v>
      </c>
      <c r="L17" s="241"/>
      <c r="M17" s="236"/>
      <c r="N17" s="236"/>
      <c r="T17" s="84" t="str">
        <f t="shared" si="0"/>
        <v>'Invoice ()'!I30</v>
      </c>
      <c r="U17" s="84" t="s">
        <v>152</v>
      </c>
      <c r="V17" s="126" t="s">
        <v>18</v>
      </c>
    </row>
    <row r="18" spans="2:22" ht="15" customHeight="1" x14ac:dyDescent="0.35">
      <c r="B18" s="243" t="s">
        <v>3</v>
      </c>
      <c r="C18" s="231"/>
      <c r="D18" s="231"/>
      <c r="E18" s="231"/>
      <c r="F18" s="228"/>
      <c r="G18" s="391" t="s">
        <v>215</v>
      </c>
      <c r="H18" s="392"/>
      <c r="I18" s="393"/>
      <c r="J18" s="229"/>
      <c r="K18" s="394" t="s">
        <v>300</v>
      </c>
      <c r="L18" s="395"/>
      <c r="M18" s="395"/>
      <c r="N18" s="396"/>
      <c r="T18" s="84" t="str">
        <f t="shared" si="0"/>
        <v>'Invoice ()'!J30</v>
      </c>
      <c r="U18" s="84" t="s">
        <v>153</v>
      </c>
      <c r="V18" s="126" t="s">
        <v>90</v>
      </c>
    </row>
    <row r="19" spans="2:22" ht="15" customHeight="1" x14ac:dyDescent="0.35">
      <c r="B19" s="244" t="s">
        <v>7</v>
      </c>
      <c r="C19" s="231"/>
      <c r="D19" s="231"/>
      <c r="E19" s="231"/>
      <c r="F19" s="228"/>
      <c r="G19" s="403">
        <v>20</v>
      </c>
      <c r="H19" s="404"/>
      <c r="I19" s="405"/>
      <c r="J19" s="229"/>
      <c r="K19" s="397"/>
      <c r="L19" s="398"/>
      <c r="M19" s="398"/>
      <c r="N19" s="399"/>
      <c r="T19" s="84" t="str">
        <f t="shared" si="0"/>
        <v>'Invoice ()'!K30</v>
      </c>
      <c r="U19" s="84" t="s">
        <v>154</v>
      </c>
      <c r="V19" s="126" t="s">
        <v>26</v>
      </c>
    </row>
    <row r="20" spans="2:22" ht="15" customHeight="1" x14ac:dyDescent="0.35">
      <c r="B20" s="243" t="s">
        <v>8</v>
      </c>
      <c r="C20" s="243" t="s">
        <v>9</v>
      </c>
      <c r="D20" s="231"/>
      <c r="E20" s="231"/>
      <c r="F20" s="228"/>
      <c r="G20" s="403" t="s">
        <v>301</v>
      </c>
      <c r="H20" s="404"/>
      <c r="I20" s="405"/>
      <c r="J20" s="229"/>
      <c r="K20" s="397"/>
      <c r="L20" s="398"/>
      <c r="M20" s="398"/>
      <c r="N20" s="399"/>
      <c r="T20" s="84" t="str">
        <f t="shared" si="0"/>
        <v>'Invoice ()'!C38</v>
      </c>
      <c r="U20" s="84" t="s">
        <v>159</v>
      </c>
      <c r="V20" s="84" t="s">
        <v>0</v>
      </c>
    </row>
    <row r="21" spans="2:22" ht="15" customHeight="1" x14ac:dyDescent="0.35">
      <c r="B21" s="243" t="s">
        <v>10</v>
      </c>
      <c r="C21" s="243" t="s">
        <v>11</v>
      </c>
      <c r="D21" s="231"/>
      <c r="E21" s="231"/>
      <c r="F21" s="228"/>
      <c r="G21" s="403" t="s">
        <v>302</v>
      </c>
      <c r="H21" s="404"/>
      <c r="I21" s="405"/>
      <c r="J21" s="229"/>
      <c r="K21" s="400"/>
      <c r="L21" s="401"/>
      <c r="M21" s="401"/>
      <c r="N21" s="402"/>
      <c r="T21" s="84" t="str">
        <f t="shared" si="0"/>
        <v>'Invoice ()'!D38</v>
      </c>
      <c r="U21" s="84" t="s">
        <v>160</v>
      </c>
      <c r="V21" s="84" t="s">
        <v>4</v>
      </c>
    </row>
    <row r="22" spans="2:22" ht="15" customHeight="1" x14ac:dyDescent="0.35">
      <c r="B22" s="243" t="s">
        <v>12</v>
      </c>
      <c r="C22" s="245"/>
      <c r="D22" s="231"/>
      <c r="E22" s="231"/>
      <c r="F22" s="228"/>
      <c r="G22" s="403">
        <v>70</v>
      </c>
      <c r="H22" s="404"/>
      <c r="I22" s="405"/>
      <c r="J22" s="229"/>
      <c r="K22" s="246"/>
      <c r="L22" s="246"/>
      <c r="M22" s="246"/>
      <c r="N22" s="246"/>
      <c r="T22" s="84" t="str">
        <f t="shared" si="0"/>
        <v>'Invoice ()'!E38</v>
      </c>
      <c r="U22" s="84" t="s">
        <v>161</v>
      </c>
      <c r="V22" s="84" t="s">
        <v>42</v>
      </c>
    </row>
    <row r="23" spans="2:22" ht="15" customHeight="1" x14ac:dyDescent="0.35">
      <c r="B23" s="243"/>
      <c r="C23" s="245"/>
      <c r="D23" s="231"/>
      <c r="E23" s="231"/>
      <c r="F23" s="228"/>
      <c r="G23" s="411" t="s">
        <v>299</v>
      </c>
      <c r="H23" s="412"/>
      <c r="I23" s="413"/>
      <c r="J23" s="229"/>
      <c r="K23" s="246"/>
      <c r="L23" s="246"/>
      <c r="M23" s="246"/>
      <c r="N23" s="246"/>
      <c r="T23" s="84" t="str">
        <f t="shared" si="0"/>
        <v>'Invoice ()'!F38</v>
      </c>
      <c r="U23" s="84" t="s">
        <v>211</v>
      </c>
      <c r="V23" s="84" t="s">
        <v>17</v>
      </c>
    </row>
    <row r="24" spans="2:22" ht="15" customHeight="1" x14ac:dyDescent="0.35">
      <c r="B24" s="243"/>
      <c r="C24" s="245"/>
      <c r="D24" s="231"/>
      <c r="E24" s="231"/>
      <c r="F24" s="228"/>
      <c r="G24" s="414" t="s">
        <v>299</v>
      </c>
      <c r="H24" s="415"/>
      <c r="I24" s="416"/>
      <c r="J24" s="229"/>
      <c r="K24" s="229"/>
      <c r="L24" s="229"/>
      <c r="M24" s="229"/>
      <c r="N24" s="229"/>
      <c r="T24" s="84" t="str">
        <f t="shared" si="0"/>
        <v>'Invoice ()'!H38</v>
      </c>
      <c r="U24" s="84" t="s">
        <v>163</v>
      </c>
      <c r="V24" s="84" t="s">
        <v>44</v>
      </c>
    </row>
    <row r="25" spans="2:22" ht="15" customHeight="1" x14ac:dyDescent="0.35">
      <c r="B25" s="247"/>
      <c r="C25" s="247"/>
      <c r="D25" s="247"/>
      <c r="E25" s="231"/>
      <c r="F25" s="228"/>
      <c r="G25" s="248"/>
      <c r="H25" s="229"/>
      <c r="I25" s="229"/>
      <c r="J25" s="229"/>
      <c r="K25" s="229"/>
      <c r="L25" s="229"/>
      <c r="M25" s="229"/>
      <c r="N25" s="229"/>
      <c r="T25" s="84" t="str">
        <f t="shared" si="0"/>
        <v>'Invoice ()'!I38</v>
      </c>
      <c r="U25" s="84" t="s">
        <v>164</v>
      </c>
      <c r="V25" s="84" t="s">
        <v>18</v>
      </c>
    </row>
    <row r="26" spans="2:22" ht="15" customHeight="1" x14ac:dyDescent="0.3">
      <c r="B26" s="420" t="s">
        <v>185</v>
      </c>
      <c r="C26" s="271"/>
      <c r="D26" s="271"/>
      <c r="E26" s="231"/>
      <c r="F26" s="228"/>
      <c r="G26" s="249"/>
      <c r="H26" s="417" t="s">
        <v>2</v>
      </c>
      <c r="I26" s="418"/>
      <c r="J26" s="418"/>
      <c r="K26" s="418"/>
      <c r="L26" s="419"/>
      <c r="M26" s="272" t="s">
        <v>18</v>
      </c>
      <c r="N26" s="273" t="s">
        <v>26</v>
      </c>
      <c r="T26" s="84" t="str">
        <f t="shared" si="0"/>
        <v>'Invoice ()'!J38</v>
      </c>
      <c r="U26" s="84" t="s">
        <v>165</v>
      </c>
      <c r="V26" s="84" t="s">
        <v>90</v>
      </c>
    </row>
    <row r="27" spans="2:22" ht="15" customHeight="1" x14ac:dyDescent="0.3">
      <c r="B27" s="382"/>
      <c r="C27" s="252">
        <v>1</v>
      </c>
      <c r="D27" s="231"/>
      <c r="E27" s="231"/>
      <c r="F27" s="228"/>
      <c r="G27" s="253" t="s">
        <v>299</v>
      </c>
      <c r="H27" s="432" t="s">
        <v>299</v>
      </c>
      <c r="I27" s="433"/>
      <c r="J27" s="433"/>
      <c r="K27" s="433"/>
      <c r="L27" s="434"/>
      <c r="M27" s="274" t="s">
        <v>299</v>
      </c>
      <c r="N27" s="275">
        <v>0</v>
      </c>
      <c r="T27" s="84" t="str">
        <f t="shared" si="0"/>
        <v>'Invoice ()'!K38</v>
      </c>
      <c r="U27" s="84" t="s">
        <v>166</v>
      </c>
      <c r="V27" s="84" t="s">
        <v>26</v>
      </c>
    </row>
    <row r="28" spans="2:22" ht="15" customHeight="1" x14ac:dyDescent="0.3">
      <c r="B28" s="382"/>
      <c r="C28" s="252">
        <v>2</v>
      </c>
      <c r="D28" s="231"/>
      <c r="E28" s="231"/>
      <c r="F28" s="228"/>
      <c r="G28" s="253" t="s">
        <v>299</v>
      </c>
      <c r="H28" s="432" t="s">
        <v>299</v>
      </c>
      <c r="I28" s="433"/>
      <c r="J28" s="433"/>
      <c r="K28" s="433"/>
      <c r="L28" s="434"/>
      <c r="M28" s="274" t="s">
        <v>299</v>
      </c>
      <c r="N28" s="275">
        <v>0</v>
      </c>
      <c r="T28" s="84" t="str">
        <f t="shared" si="0"/>
        <v>'Invoice ()'!C51</v>
      </c>
      <c r="U28" s="84" t="s">
        <v>167</v>
      </c>
      <c r="V28" s="84" t="s">
        <v>0</v>
      </c>
    </row>
    <row r="29" spans="2:22" ht="15" customHeight="1" x14ac:dyDescent="0.3">
      <c r="B29" s="382"/>
      <c r="C29" s="252">
        <v>3</v>
      </c>
      <c r="D29" s="231"/>
      <c r="E29" s="231"/>
      <c r="F29" s="228"/>
      <c r="G29" s="253" t="s">
        <v>299</v>
      </c>
      <c r="H29" s="432" t="s">
        <v>299</v>
      </c>
      <c r="I29" s="433"/>
      <c r="J29" s="433"/>
      <c r="K29" s="433"/>
      <c r="L29" s="434"/>
      <c r="M29" s="274" t="s">
        <v>299</v>
      </c>
      <c r="N29" s="275">
        <v>0</v>
      </c>
      <c r="T29" s="84" t="str">
        <f t="shared" si="0"/>
        <v>'Invoice ()'!D51</v>
      </c>
      <c r="U29" s="84" t="s">
        <v>168</v>
      </c>
      <c r="V29" s="84" t="s">
        <v>4</v>
      </c>
    </row>
    <row r="30" spans="2:22" ht="15" customHeight="1" x14ac:dyDescent="0.3">
      <c r="B30" s="382"/>
      <c r="C30" s="252">
        <v>4</v>
      </c>
      <c r="D30" s="231"/>
      <c r="E30" s="231"/>
      <c r="F30" s="228"/>
      <c r="G30" s="253" t="s">
        <v>299</v>
      </c>
      <c r="H30" s="432" t="s">
        <v>299</v>
      </c>
      <c r="I30" s="433"/>
      <c r="J30" s="433"/>
      <c r="K30" s="433"/>
      <c r="L30" s="434"/>
      <c r="M30" s="274" t="s">
        <v>299</v>
      </c>
      <c r="N30" s="275">
        <v>0</v>
      </c>
      <c r="T30" s="84" t="str">
        <f t="shared" si="0"/>
        <v>'Invoice ()'!E51</v>
      </c>
      <c r="U30" s="84" t="s">
        <v>169</v>
      </c>
      <c r="V30" s="84" t="s">
        <v>5</v>
      </c>
    </row>
    <row r="31" spans="2:22" ht="15" customHeight="1" x14ac:dyDescent="0.3">
      <c r="B31" s="382"/>
      <c r="C31" s="252">
        <v>5</v>
      </c>
      <c r="D31" s="231"/>
      <c r="E31" s="231"/>
      <c r="F31" s="228"/>
      <c r="G31" s="253" t="s">
        <v>299</v>
      </c>
      <c r="H31" s="432" t="s">
        <v>299</v>
      </c>
      <c r="I31" s="433"/>
      <c r="J31" s="433"/>
      <c r="K31" s="433"/>
      <c r="L31" s="434"/>
      <c r="M31" s="274" t="s">
        <v>299</v>
      </c>
      <c r="N31" s="275">
        <v>0</v>
      </c>
      <c r="T31" s="84" t="str">
        <f t="shared" si="0"/>
        <v>'Invoice ()'!G51</v>
      </c>
      <c r="U31" s="84" t="s">
        <v>170</v>
      </c>
      <c r="V31" s="84" t="s">
        <v>15</v>
      </c>
    </row>
    <row r="32" spans="2:22" ht="15" customHeight="1" x14ac:dyDescent="0.35">
      <c r="B32" s="231"/>
      <c r="C32" s="231"/>
      <c r="D32" s="231"/>
      <c r="E32" s="231"/>
      <c r="F32" s="228"/>
      <c r="G32" s="246"/>
      <c r="H32" s="246"/>
      <c r="I32" s="246"/>
      <c r="J32" s="246"/>
      <c r="K32" s="246"/>
      <c r="L32" s="246"/>
      <c r="M32" s="236"/>
      <c r="N32" s="229"/>
      <c r="T32" s="84" t="str">
        <f t="shared" si="0"/>
        <v>'Invoice ()'!H51</v>
      </c>
      <c r="U32" s="84" t="s">
        <v>171</v>
      </c>
      <c r="V32" s="84" t="s">
        <v>16</v>
      </c>
    </row>
    <row r="33" spans="2:22" ht="15" customHeight="1" x14ac:dyDescent="0.35">
      <c r="B33" s="409" t="s">
        <v>192</v>
      </c>
      <c r="C33" s="258"/>
      <c r="D33" s="258"/>
      <c r="E33" s="231"/>
      <c r="F33" s="228"/>
      <c r="G33" s="249" t="s">
        <v>0</v>
      </c>
      <c r="H33" s="417" t="s">
        <v>181</v>
      </c>
      <c r="I33" s="418"/>
      <c r="J33" s="419"/>
      <c r="K33" s="250"/>
      <c r="L33" s="250" t="s">
        <v>15</v>
      </c>
      <c r="M33" s="249" t="s">
        <v>16</v>
      </c>
      <c r="N33" s="251" t="s">
        <v>26</v>
      </c>
      <c r="T33" s="84" t="str">
        <f t="shared" si="0"/>
        <v>'Invoice ()'!I51</v>
      </c>
      <c r="U33" s="84" t="s">
        <v>172</v>
      </c>
      <c r="V33" s="84" t="s">
        <v>18</v>
      </c>
    </row>
    <row r="34" spans="2:22" ht="15" customHeight="1" x14ac:dyDescent="0.35">
      <c r="B34" s="410"/>
      <c r="C34" s="252">
        <v>1</v>
      </c>
      <c r="D34" s="231"/>
      <c r="E34" s="231"/>
      <c r="F34" s="228"/>
      <c r="G34" s="253">
        <v>1</v>
      </c>
      <c r="H34" s="406" t="s">
        <v>299</v>
      </c>
      <c r="I34" s="407"/>
      <c r="J34" s="408"/>
      <c r="K34" s="253" t="s">
        <v>299</v>
      </c>
      <c r="L34" s="259" t="s">
        <v>299</v>
      </c>
      <c r="M34" s="255" t="s">
        <v>299</v>
      </c>
      <c r="N34" s="256">
        <v>0</v>
      </c>
      <c r="T34" s="84" t="str">
        <f t="shared" si="0"/>
        <v>'Invoice ()'!J51</v>
      </c>
      <c r="U34" s="127" t="s">
        <v>173</v>
      </c>
      <c r="V34" s="84" t="s">
        <v>90</v>
      </c>
    </row>
    <row r="35" spans="2:22" ht="15" customHeight="1" x14ac:dyDescent="0.35">
      <c r="B35" s="421"/>
      <c r="C35" s="252">
        <v>2</v>
      </c>
      <c r="D35" s="231"/>
      <c r="E35" s="231"/>
      <c r="F35" s="228"/>
      <c r="G35" s="253">
        <v>2</v>
      </c>
      <c r="H35" s="406" t="s">
        <v>299</v>
      </c>
      <c r="I35" s="407"/>
      <c r="J35" s="408"/>
      <c r="K35" s="253" t="s">
        <v>299</v>
      </c>
      <c r="L35" s="259" t="s">
        <v>299</v>
      </c>
      <c r="M35" s="255" t="s">
        <v>299</v>
      </c>
      <c r="N35" s="256">
        <v>0</v>
      </c>
      <c r="T35" s="84" t="str">
        <f t="shared" si="0"/>
        <v>'Invoice ()'!K51</v>
      </c>
      <c r="U35" s="127" t="s">
        <v>174</v>
      </c>
      <c r="V35" s="84" t="s">
        <v>26</v>
      </c>
    </row>
    <row r="36" spans="2:22" ht="15" customHeight="1" x14ac:dyDescent="0.35">
      <c r="B36" s="409" t="s">
        <v>193</v>
      </c>
      <c r="C36" s="252">
        <v>3</v>
      </c>
      <c r="D36" s="231"/>
      <c r="E36" s="231"/>
      <c r="F36" s="228"/>
      <c r="G36" s="253">
        <v>3</v>
      </c>
      <c r="H36" s="406" t="s">
        <v>299</v>
      </c>
      <c r="I36" s="407"/>
      <c r="J36" s="408"/>
      <c r="K36" s="253" t="s">
        <v>299</v>
      </c>
      <c r="L36" s="259" t="s">
        <v>299</v>
      </c>
      <c r="M36" s="255" t="s">
        <v>299</v>
      </c>
      <c r="N36" s="256">
        <v>0</v>
      </c>
      <c r="T36" s="84" t="str">
        <f t="shared" si="0"/>
        <v>'Invoice ()'!H74:K83</v>
      </c>
      <c r="U36" s="84" t="s">
        <v>175</v>
      </c>
      <c r="V36" s="84" t="s">
        <v>176</v>
      </c>
    </row>
    <row r="37" spans="2:22" ht="15" customHeight="1" x14ac:dyDescent="0.35">
      <c r="B37" s="410"/>
      <c r="C37" s="252">
        <v>4</v>
      </c>
      <c r="D37" s="231"/>
      <c r="E37" s="231"/>
      <c r="F37" s="228"/>
      <c r="G37" s="253">
        <v>4</v>
      </c>
      <c r="H37" s="406" t="s">
        <v>299</v>
      </c>
      <c r="I37" s="407"/>
      <c r="J37" s="408"/>
      <c r="K37" s="253" t="s">
        <v>299</v>
      </c>
      <c r="L37" s="259" t="s">
        <v>299</v>
      </c>
      <c r="M37" s="255" t="s">
        <v>299</v>
      </c>
      <c r="N37" s="256">
        <v>0</v>
      </c>
      <c r="T37" s="84" t="str">
        <f t="shared" si="0"/>
        <v>'Invoice ()'!G38</v>
      </c>
      <c r="U37" s="84" t="s">
        <v>162</v>
      </c>
      <c r="V37" s="84" t="s">
        <v>17</v>
      </c>
    </row>
    <row r="38" spans="2:22" ht="15" customHeight="1" x14ac:dyDescent="0.35">
      <c r="B38" s="421"/>
      <c r="C38" s="252">
        <v>5</v>
      </c>
      <c r="D38" s="231"/>
      <c r="E38" s="231"/>
      <c r="F38" s="228"/>
      <c r="G38" s="253">
        <v>5</v>
      </c>
      <c r="H38" s="406" t="s">
        <v>299</v>
      </c>
      <c r="I38" s="407"/>
      <c r="J38" s="408"/>
      <c r="K38" s="253" t="s">
        <v>299</v>
      </c>
      <c r="L38" s="259" t="s">
        <v>299</v>
      </c>
      <c r="M38" s="255" t="s">
        <v>299</v>
      </c>
      <c r="N38" s="256">
        <v>0</v>
      </c>
    </row>
    <row r="39" spans="2:22" ht="15" customHeight="1" x14ac:dyDescent="0.35">
      <c r="B39" s="409" t="s">
        <v>194</v>
      </c>
      <c r="C39" s="252">
        <v>6</v>
      </c>
      <c r="D39" s="231"/>
      <c r="E39" s="231"/>
      <c r="F39" s="228"/>
      <c r="G39" s="253">
        <v>6</v>
      </c>
      <c r="H39" s="406" t="s">
        <v>299</v>
      </c>
      <c r="I39" s="407"/>
      <c r="J39" s="408"/>
      <c r="K39" s="253" t="s">
        <v>299</v>
      </c>
      <c r="L39" s="259" t="s">
        <v>299</v>
      </c>
      <c r="M39" s="255" t="s">
        <v>299</v>
      </c>
      <c r="N39" s="256">
        <v>0</v>
      </c>
    </row>
    <row r="40" spans="2:22" ht="15" customHeight="1" x14ac:dyDescent="0.35">
      <c r="B40" s="410"/>
      <c r="C40" s="252">
        <v>7</v>
      </c>
      <c r="D40" s="231"/>
      <c r="E40" s="231"/>
      <c r="F40" s="228"/>
      <c r="G40" s="253">
        <v>7</v>
      </c>
      <c r="H40" s="406" t="s">
        <v>299</v>
      </c>
      <c r="I40" s="407"/>
      <c r="J40" s="408"/>
      <c r="K40" s="253" t="s">
        <v>299</v>
      </c>
      <c r="L40" s="259" t="s">
        <v>299</v>
      </c>
      <c r="M40" s="255" t="s">
        <v>299</v>
      </c>
      <c r="N40" s="256">
        <v>0</v>
      </c>
    </row>
    <row r="41" spans="2:22" ht="15" customHeight="1" x14ac:dyDescent="0.35">
      <c r="B41" s="409" t="s">
        <v>195</v>
      </c>
      <c r="C41" s="252">
        <v>8</v>
      </c>
      <c r="D41" s="231"/>
      <c r="E41" s="231"/>
      <c r="F41" s="228"/>
      <c r="G41" s="253">
        <v>8</v>
      </c>
      <c r="H41" s="406" t="s">
        <v>299</v>
      </c>
      <c r="I41" s="407"/>
      <c r="J41" s="408"/>
      <c r="K41" s="253" t="s">
        <v>299</v>
      </c>
      <c r="L41" s="259" t="s">
        <v>299</v>
      </c>
      <c r="M41" s="255" t="s">
        <v>299</v>
      </c>
      <c r="N41" s="256">
        <v>0</v>
      </c>
    </row>
    <row r="42" spans="2:22" ht="15" customHeight="1" x14ac:dyDescent="0.35">
      <c r="B42" s="410"/>
      <c r="C42" s="252">
        <v>9</v>
      </c>
      <c r="D42" s="231"/>
      <c r="E42" s="231"/>
      <c r="F42" s="228"/>
      <c r="G42" s="253">
        <v>9</v>
      </c>
      <c r="H42" s="406" t="s">
        <v>299</v>
      </c>
      <c r="I42" s="407"/>
      <c r="J42" s="408"/>
      <c r="K42" s="253" t="s">
        <v>299</v>
      </c>
      <c r="L42" s="259" t="s">
        <v>299</v>
      </c>
      <c r="M42" s="255" t="s">
        <v>299</v>
      </c>
      <c r="N42" s="256">
        <v>0</v>
      </c>
    </row>
    <row r="43" spans="2:22" ht="15" customHeight="1" x14ac:dyDescent="0.35">
      <c r="B43" s="410"/>
      <c r="C43" s="252">
        <v>10</v>
      </c>
      <c r="D43" s="231"/>
      <c r="E43" s="231"/>
      <c r="F43" s="228"/>
      <c r="G43" s="253">
        <v>10</v>
      </c>
      <c r="H43" s="406" t="s">
        <v>299</v>
      </c>
      <c r="I43" s="407"/>
      <c r="J43" s="408"/>
      <c r="K43" s="253" t="s">
        <v>299</v>
      </c>
      <c r="L43" s="259" t="s">
        <v>299</v>
      </c>
      <c r="M43" s="255" t="s">
        <v>299</v>
      </c>
      <c r="N43" s="256">
        <v>0</v>
      </c>
    </row>
    <row r="44" spans="2:22" ht="15" customHeight="1" x14ac:dyDescent="0.35">
      <c r="B44" s="276"/>
      <c r="C44" s="231"/>
      <c r="D44" s="231"/>
      <c r="E44" s="231"/>
      <c r="F44" s="228"/>
      <c r="G44" s="246"/>
      <c r="H44" s="246"/>
      <c r="I44" s="246"/>
      <c r="J44" s="246"/>
      <c r="K44" s="246"/>
      <c r="L44" s="246"/>
      <c r="M44" s="236"/>
      <c r="N44" s="229"/>
    </row>
    <row r="45" spans="2:22" ht="15" customHeight="1" x14ac:dyDescent="0.35">
      <c r="B45" s="276"/>
      <c r="C45" s="231"/>
      <c r="D45" s="231"/>
      <c r="E45" s="231"/>
      <c r="F45" s="228"/>
      <c r="G45" s="422" t="s">
        <v>31</v>
      </c>
      <c r="H45" s="422"/>
      <c r="I45" s="260"/>
      <c r="J45" s="246"/>
      <c r="K45" s="229"/>
      <c r="L45" s="246" t="s">
        <v>33</v>
      </c>
      <c r="M45" s="261" t="s">
        <v>299</v>
      </c>
      <c r="N45" s="262">
        <v>0</v>
      </c>
    </row>
    <row r="46" spans="2:22" ht="15" customHeight="1" x14ac:dyDescent="0.35">
      <c r="B46" s="231"/>
      <c r="C46" s="231"/>
      <c r="D46" s="231"/>
      <c r="E46" s="231"/>
      <c r="F46" s="228"/>
      <c r="G46" s="422" t="s">
        <v>299</v>
      </c>
      <c r="H46" s="422"/>
      <c r="I46" s="260"/>
      <c r="J46" s="246"/>
      <c r="K46" s="229"/>
      <c r="L46" s="246" t="s">
        <v>18</v>
      </c>
      <c r="M46" s="261" t="s">
        <v>299</v>
      </c>
      <c r="N46" s="262" t="s">
        <v>299</v>
      </c>
    </row>
    <row r="47" spans="2:22" ht="15" customHeight="1" x14ac:dyDescent="0.35">
      <c r="B47" s="423" t="s">
        <v>179</v>
      </c>
      <c r="C47" s="423"/>
      <c r="D47" s="423"/>
      <c r="E47" s="231"/>
      <c r="F47" s="228"/>
      <c r="G47" s="422" t="s">
        <v>299</v>
      </c>
      <c r="H47" s="422"/>
      <c r="I47" s="260"/>
      <c r="J47" s="246"/>
      <c r="K47" s="229"/>
      <c r="L47" s="246" t="s">
        <v>95</v>
      </c>
      <c r="M47" s="261" t="s">
        <v>299</v>
      </c>
      <c r="N47" s="262" t="s">
        <v>299</v>
      </c>
    </row>
    <row r="48" spans="2:22" ht="15" customHeight="1" x14ac:dyDescent="0.35">
      <c r="B48" s="423"/>
      <c r="C48" s="423"/>
      <c r="D48" s="423"/>
      <c r="E48" s="231"/>
      <c r="F48" s="228"/>
      <c r="G48" s="422" t="s">
        <v>299</v>
      </c>
      <c r="H48" s="422"/>
      <c r="I48" s="260"/>
      <c r="J48" s="263"/>
      <c r="K48" s="229"/>
      <c r="L48" s="246" t="s">
        <v>96</v>
      </c>
      <c r="M48" s="261" t="s">
        <v>299</v>
      </c>
      <c r="N48" s="262" t="s">
        <v>299</v>
      </c>
    </row>
    <row r="49" spans="2:14" ht="15" customHeight="1" x14ac:dyDescent="0.35">
      <c r="B49" s="423"/>
      <c r="C49" s="423"/>
      <c r="D49" s="423"/>
      <c r="E49" s="231"/>
      <c r="F49" s="228"/>
      <c r="G49" s="248"/>
      <c r="H49" s="229"/>
      <c r="I49" s="229"/>
      <c r="J49" s="229"/>
      <c r="K49" s="229"/>
      <c r="L49" s="246" t="s">
        <v>27</v>
      </c>
      <c r="M49" s="261" t="s">
        <v>299</v>
      </c>
      <c r="N49" s="262">
        <v>0</v>
      </c>
    </row>
    <row r="50" spans="2:14" ht="15" customHeight="1" x14ac:dyDescent="0.35">
      <c r="B50" s="277"/>
      <c r="C50" s="277"/>
      <c r="D50" s="277"/>
      <c r="E50" s="231"/>
      <c r="F50" s="228"/>
      <c r="G50" s="248"/>
      <c r="H50" s="229"/>
      <c r="I50" s="229"/>
      <c r="J50" s="229"/>
      <c r="K50" s="229"/>
      <c r="L50" s="229"/>
      <c r="M50" s="229"/>
      <c r="N50" s="229"/>
    </row>
    <row r="51" spans="2:14" ht="15" customHeight="1" x14ac:dyDescent="0.3">
      <c r="B51" s="264" t="s">
        <v>155</v>
      </c>
      <c r="C51" s="265" t="s">
        <v>156</v>
      </c>
      <c r="D51" s="231"/>
      <c r="E51" s="231"/>
      <c r="F51" s="228"/>
      <c r="G51" s="424" t="s">
        <v>46</v>
      </c>
      <c r="H51" s="424"/>
      <c r="I51" s="424"/>
      <c r="J51" s="424"/>
      <c r="K51" s="424"/>
      <c r="L51" s="424"/>
      <c r="M51" s="424"/>
      <c r="N51" s="424"/>
    </row>
    <row r="52" spans="2:14" ht="15" customHeight="1" x14ac:dyDescent="0.3">
      <c r="B52" s="231"/>
      <c r="C52" s="231"/>
      <c r="D52" s="231"/>
      <c r="E52" s="231"/>
      <c r="F52" s="228"/>
      <c r="G52" s="424" t="s">
        <v>303</v>
      </c>
      <c r="H52" s="424"/>
      <c r="I52" s="424"/>
      <c r="J52" s="424"/>
      <c r="K52" s="424"/>
      <c r="L52" s="424"/>
      <c r="M52" s="424"/>
      <c r="N52" s="424"/>
    </row>
    <row r="53" spans="2:14" x14ac:dyDescent="0.3">
      <c r="B53" s="270"/>
      <c r="C53" s="270"/>
      <c r="D53" s="270"/>
      <c r="E53" s="270"/>
      <c r="F53" s="270"/>
      <c r="G53" s="270"/>
      <c r="H53" s="270"/>
      <c r="I53" s="270"/>
      <c r="J53" s="270"/>
      <c r="K53" s="270"/>
      <c r="L53" s="270"/>
      <c r="M53" s="270"/>
      <c r="N53" s="270"/>
    </row>
    <row r="54" spans="2:14" x14ac:dyDescent="0.3"/>
    <row r="55" spans="2:14" x14ac:dyDescent="0.3"/>
    <row r="56" spans="2:14" x14ac:dyDescent="0.3"/>
  </sheetData>
  <sheetProtection password="CE2F" sheet="1" objects="1" scenarios="1"/>
  <mergeCells count="54">
    <mergeCell ref="B16:D17"/>
    <mergeCell ref="G18:I18"/>
    <mergeCell ref="B33:B35"/>
    <mergeCell ref="B36:B38"/>
    <mergeCell ref="B39:B40"/>
    <mergeCell ref="H34:J34"/>
    <mergeCell ref="H33:J33"/>
    <mergeCell ref="H35:J35"/>
    <mergeCell ref="G51:N51"/>
    <mergeCell ref="G52:N52"/>
    <mergeCell ref="K14:L14"/>
    <mergeCell ref="M14:N14"/>
    <mergeCell ref="K15:L15"/>
    <mergeCell ref="M15:N15"/>
    <mergeCell ref="H36:J36"/>
    <mergeCell ref="H37:J37"/>
    <mergeCell ref="G46:H46"/>
    <mergeCell ref="H27:L27"/>
    <mergeCell ref="H28:L28"/>
    <mergeCell ref="H29:L29"/>
    <mergeCell ref="G22:I22"/>
    <mergeCell ref="G23:I23"/>
    <mergeCell ref="G24:I24"/>
    <mergeCell ref="H26:L26"/>
    <mergeCell ref="B47:D49"/>
    <mergeCell ref="G47:H47"/>
    <mergeCell ref="G48:H48"/>
    <mergeCell ref="H30:L30"/>
    <mergeCell ref="H31:L31"/>
    <mergeCell ref="G45:H45"/>
    <mergeCell ref="H38:J38"/>
    <mergeCell ref="H39:J39"/>
    <mergeCell ref="H40:J40"/>
    <mergeCell ref="H41:J41"/>
    <mergeCell ref="B26:B31"/>
    <mergeCell ref="B41:B43"/>
    <mergeCell ref="H42:J42"/>
    <mergeCell ref="H43:J43"/>
    <mergeCell ref="K18:N21"/>
    <mergeCell ref="G19:I19"/>
    <mergeCell ref="G20:I20"/>
    <mergeCell ref="G21:I21"/>
    <mergeCell ref="B6:D7"/>
    <mergeCell ref="B8:D10"/>
    <mergeCell ref="K8:N10"/>
    <mergeCell ref="B12:D13"/>
    <mergeCell ref="K12:L12"/>
    <mergeCell ref="M12:N12"/>
    <mergeCell ref="K13:L13"/>
    <mergeCell ref="M13:N13"/>
    <mergeCell ref="G12:H12"/>
    <mergeCell ref="G13:H13"/>
    <mergeCell ref="G14:H14"/>
    <mergeCell ref="G15:H15"/>
  </mergeCells>
  <conditionalFormatting sqref="G26:G31">
    <cfRule type="expression" dxfId="27" priority="24">
      <formula>$G$26=""</formula>
    </cfRule>
  </conditionalFormatting>
  <conditionalFormatting sqref="G51:N52">
    <cfRule type="expression" dxfId="26" priority="25">
      <formula>$C$51="No"</formula>
    </cfRule>
  </conditionalFormatting>
  <conditionalFormatting sqref="K12:N12">
    <cfRule type="expression" dxfId="25" priority="21">
      <formula>$K12&lt;&gt;""</formula>
    </cfRule>
  </conditionalFormatting>
  <conditionalFormatting sqref="G14:H14">
    <cfRule type="expression" dxfId="24" priority="20">
      <formula>$G14&lt;&gt;""</formula>
    </cfRule>
  </conditionalFormatting>
  <conditionalFormatting sqref="G12:I12">
    <cfRule type="expression" dxfId="23" priority="18">
      <formula>$G12&lt;&gt;""</formula>
    </cfRule>
  </conditionalFormatting>
  <conditionalFormatting sqref="G13:H13">
    <cfRule type="expression" dxfId="22" priority="17">
      <formula>$G13&lt;&gt;""</formula>
    </cfRule>
  </conditionalFormatting>
  <conditionalFormatting sqref="G15:H15">
    <cfRule type="expression" dxfId="21" priority="15">
      <formula>$G15&lt;&gt;""</formula>
    </cfRule>
  </conditionalFormatting>
  <conditionalFormatting sqref="K13:L13">
    <cfRule type="expression" dxfId="20" priority="13">
      <formula>$K13&lt;&gt;""</formula>
    </cfRule>
  </conditionalFormatting>
  <conditionalFormatting sqref="K15:L15">
    <cfRule type="expression" dxfId="19" priority="12">
      <formula>$K15&lt;&gt;""</formula>
    </cfRule>
  </conditionalFormatting>
  <conditionalFormatting sqref="K14:L14">
    <cfRule type="expression" dxfId="18" priority="11">
      <formula>$K14&lt;&gt;""</formula>
    </cfRule>
  </conditionalFormatting>
  <conditionalFormatting sqref="N45:N48">
    <cfRule type="expression" dxfId="17" priority="26">
      <formula>$L45&lt;&gt;""</formula>
    </cfRule>
  </conditionalFormatting>
  <conditionalFormatting sqref="N49">
    <cfRule type="expression" dxfId="16" priority="7">
      <formula>$L49&lt;&gt;""</formula>
    </cfRule>
  </conditionalFormatting>
  <conditionalFormatting sqref="M26:M31">
    <cfRule type="expression" dxfId="15" priority="6">
      <formula>$M$26=""</formula>
    </cfRule>
  </conditionalFormatting>
  <conditionalFormatting sqref="K33:K43">
    <cfRule type="expression" dxfId="14" priority="3">
      <formula>$K$33=""</formula>
    </cfRule>
  </conditionalFormatting>
  <conditionalFormatting sqref="I13:I15">
    <cfRule type="expression" dxfId="13" priority="2">
      <formula>$G13&lt;&gt;""</formula>
    </cfRule>
  </conditionalFormatting>
  <conditionalFormatting sqref="M13:N15">
    <cfRule type="expression" dxfId="12" priority="1">
      <formula>$K13&lt;&gt;""</formula>
    </cfRule>
  </conditionalFormatting>
  <dataValidations count="9">
    <dataValidation type="list" allowBlank="1" showInputMessage="1" showErrorMessage="1" sqref="G26 G33">
      <formula1>"No,Code"</formula1>
    </dataValidation>
    <dataValidation type="list" allowBlank="1" showInputMessage="1" showErrorMessage="1" sqref="C51">
      <formula1>"Yes,No"</formula1>
    </dataValidation>
    <dataValidation type="list" allowBlank="1" showInputMessage="1" showErrorMessage="1" sqref="B18:B24 C20:C21">
      <formula1>CustomerLines</formula1>
    </dataValidation>
    <dataValidation type="list" allowBlank="1" showInputMessage="1" showErrorMessage="1" sqref="L45:L49">
      <formula1>SubtotalLines</formula1>
    </dataValidation>
    <dataValidation type="list" allowBlank="1" showInputMessage="1" showErrorMessage="1" sqref="G12:G15 K12:K15">
      <formula1>InvoiceLines</formula1>
    </dataValidation>
    <dataValidation type="list" allowBlank="1" showInputMessage="1" showErrorMessage="1" sqref="M26">
      <formula1>"Discount, Tax"</formula1>
    </dataValidation>
    <dataValidation type="list" allowBlank="1" showInputMessage="1" showErrorMessage="1" sqref="K33">
      <formula1>"Qty"</formula1>
    </dataValidation>
    <dataValidation type="list" allowBlank="1" showInputMessage="1" showErrorMessage="1" sqref="L33">
      <formula1>"Qty, Unit Price"</formula1>
    </dataValidation>
    <dataValidation type="list" allowBlank="1" showInputMessage="1" showErrorMessage="1" sqref="M33">
      <formula1>"Unit Price, Discount, Tax"</formula1>
    </dataValidation>
  </dataValidations>
  <printOptions horizontalCentered="1"/>
  <pageMargins left="0.7" right="0.7" top="0.75" bottom="0.75" header="0.3" footer="0.3"/>
  <pageSetup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showGridLines="0" workbookViewId="0">
      <selection activeCell="D5" sqref="D5"/>
    </sheetView>
  </sheetViews>
  <sheetFormatPr defaultColWidth="0" defaultRowHeight="14.4" zeroHeight="1" x14ac:dyDescent="0.3"/>
  <cols>
    <col min="1" max="1" width="2" customWidth="1"/>
    <col min="2" max="2" width="12.5546875" customWidth="1"/>
    <col min="3" max="3" width="8.44140625" customWidth="1"/>
    <col min="4" max="4" width="12.5546875" customWidth="1"/>
    <col min="5" max="6" width="3.5546875" customWidth="1"/>
    <col min="7" max="7" width="7.77734375" customWidth="1"/>
    <col min="8" max="8" width="12.77734375" customWidth="1"/>
    <col min="9" max="9" width="21.77734375" customWidth="1"/>
    <col min="10" max="10" width="5.109375" customWidth="1"/>
    <col min="11" max="14" width="10.77734375" customWidth="1"/>
    <col min="15" max="17" width="1.77734375" customWidth="1"/>
    <col min="18" max="18" width="6.4414062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2" ht="15" customHeight="1" x14ac:dyDescent="0.3">
      <c r="A1" s="6"/>
      <c r="B1" s="6"/>
      <c r="C1" s="6"/>
      <c r="D1" s="6"/>
      <c r="E1" s="7"/>
      <c r="F1" s="7"/>
      <c r="G1" s="7"/>
      <c r="H1" s="7"/>
      <c r="I1" s="7"/>
      <c r="J1" s="7"/>
      <c r="K1" s="7"/>
      <c r="L1" s="7"/>
      <c r="M1" s="7"/>
      <c r="N1" s="7"/>
      <c r="O1" s="7"/>
      <c r="P1" s="7"/>
      <c r="Q1" s="7"/>
      <c r="R1" s="7"/>
    </row>
    <row r="2" spans="1:22" ht="30" customHeight="1" x14ac:dyDescent="0.3">
      <c r="A2" s="6"/>
      <c r="B2" s="6"/>
      <c r="C2" s="6"/>
      <c r="D2" s="6"/>
      <c r="E2" s="8"/>
      <c r="F2" s="8"/>
      <c r="G2" s="8"/>
      <c r="H2" s="8"/>
      <c r="I2" s="8"/>
      <c r="J2" s="8"/>
      <c r="K2" s="8"/>
      <c r="L2" s="8"/>
      <c r="M2" s="8"/>
      <c r="N2" s="8"/>
      <c r="O2" s="8"/>
      <c r="P2" s="8"/>
      <c r="Q2" s="8"/>
      <c r="R2" s="8"/>
    </row>
    <row r="3" spans="1:22" ht="30" customHeight="1" x14ac:dyDescent="0.3">
      <c r="A3" s="6"/>
      <c r="B3" s="6"/>
      <c r="C3" s="6"/>
      <c r="D3" s="6"/>
      <c r="E3" s="7"/>
      <c r="F3" s="7"/>
      <c r="G3" s="7"/>
      <c r="H3" s="7"/>
      <c r="I3" s="7"/>
      <c r="J3" s="7"/>
      <c r="K3" s="7"/>
      <c r="L3" s="7"/>
      <c r="M3" s="7"/>
      <c r="N3" s="7"/>
      <c r="O3" s="7"/>
      <c r="P3" s="7"/>
      <c r="Q3" s="7"/>
      <c r="R3" s="7"/>
    </row>
    <row r="4" spans="1:22" x14ac:dyDescent="0.3">
      <c r="K4" s="3"/>
      <c r="L4" s="3"/>
      <c r="M4" s="3"/>
      <c r="N4" s="3"/>
      <c r="O4" s="3"/>
      <c r="P4" s="3"/>
      <c r="Q4" s="3"/>
      <c r="R4" s="3"/>
    </row>
    <row r="5" spans="1:22" ht="15" x14ac:dyDescent="0.35">
      <c r="B5" s="37" t="s">
        <v>180</v>
      </c>
      <c r="C5" s="37"/>
      <c r="D5" s="213">
        <v>4</v>
      </c>
      <c r="E5" s="3"/>
      <c r="F5" s="38"/>
      <c r="G5" s="199"/>
      <c r="H5" s="199"/>
      <c r="I5" s="200"/>
      <c r="J5" s="200"/>
      <c r="K5" s="200"/>
      <c r="L5" s="200"/>
      <c r="M5" s="200"/>
      <c r="N5" s="200"/>
      <c r="O5" s="3"/>
      <c r="P5" s="3"/>
      <c r="Q5" s="3"/>
      <c r="R5" s="3"/>
    </row>
    <row r="6" spans="1:22" ht="15" x14ac:dyDescent="0.35">
      <c r="B6" s="327" t="s">
        <v>177</v>
      </c>
      <c r="C6" s="327"/>
      <c r="D6" s="327"/>
      <c r="E6" s="3"/>
      <c r="F6" s="38"/>
      <c r="G6" s="200"/>
      <c r="H6" s="200"/>
      <c r="I6" s="200"/>
      <c r="J6" s="200"/>
      <c r="K6" s="200"/>
      <c r="L6" s="200"/>
      <c r="M6" s="200"/>
      <c r="N6" s="200"/>
      <c r="O6" s="3"/>
      <c r="P6" s="3"/>
      <c r="Q6" s="3"/>
      <c r="R6" s="3"/>
      <c r="T6" s="84" t="str">
        <f t="shared" ref="T6:T37" si="0">"'Invoice ("&amp;$D$5&amp;")'!"&amp;U6</f>
        <v>'Invoice (4)'!G8:H22</v>
      </c>
      <c r="U6" s="84" t="s">
        <v>144</v>
      </c>
    </row>
    <row r="7" spans="1:22" ht="15" x14ac:dyDescent="0.35">
      <c r="B7" s="328"/>
      <c r="C7" s="328"/>
      <c r="D7" s="328"/>
      <c r="F7" s="38"/>
      <c r="G7" s="199"/>
      <c r="H7" s="199"/>
      <c r="I7" s="199"/>
      <c r="J7" s="199"/>
      <c r="K7" s="200"/>
      <c r="L7" s="200"/>
      <c r="M7" s="200"/>
      <c r="N7" s="200"/>
      <c r="T7" s="84" t="str">
        <f t="shared" si="0"/>
        <v>'Invoice (4)'!D8:E22</v>
      </c>
      <c r="U7" s="84" t="s">
        <v>143</v>
      </c>
    </row>
    <row r="8" spans="1:22" ht="25.8" customHeight="1" x14ac:dyDescent="0.35">
      <c r="B8" s="326" t="s">
        <v>200</v>
      </c>
      <c r="C8" s="326"/>
      <c r="D8" s="326"/>
      <c r="F8" s="38"/>
      <c r="G8" s="200"/>
      <c r="H8" s="200"/>
      <c r="I8" s="200"/>
      <c r="J8" s="200"/>
      <c r="K8" s="341" t="s">
        <v>24</v>
      </c>
      <c r="L8" s="342"/>
      <c r="M8" s="342"/>
      <c r="N8" s="342"/>
      <c r="T8" s="84" t="str">
        <f t="shared" si="0"/>
        <v>'Invoice (4)'!E25</v>
      </c>
      <c r="U8" s="84" t="s">
        <v>157</v>
      </c>
      <c r="V8" s="126" t="s">
        <v>53</v>
      </c>
    </row>
    <row r="9" spans="1:22" ht="15" customHeight="1" x14ac:dyDescent="0.35">
      <c r="B9" s="327"/>
      <c r="C9" s="327"/>
      <c r="D9" s="327"/>
      <c r="F9" s="38"/>
      <c r="G9" s="200"/>
      <c r="H9" s="200"/>
      <c r="I9" s="200"/>
      <c r="J9" s="214"/>
      <c r="K9" s="343"/>
      <c r="L9" s="344"/>
      <c r="M9" s="344"/>
      <c r="N9" s="344"/>
      <c r="T9" s="84" t="str">
        <f t="shared" si="0"/>
        <v>'Invoice (4)'!E26</v>
      </c>
      <c r="U9" s="84" t="s">
        <v>113</v>
      </c>
      <c r="V9" s="126" t="s">
        <v>111</v>
      </c>
    </row>
    <row r="10" spans="1:22" ht="15" customHeight="1" x14ac:dyDescent="0.35">
      <c r="B10" s="328"/>
      <c r="C10" s="328"/>
      <c r="D10" s="328"/>
      <c r="F10" s="38"/>
      <c r="G10" s="202"/>
      <c r="H10" s="202"/>
      <c r="I10" s="202"/>
      <c r="J10" s="215"/>
      <c r="K10" s="343"/>
      <c r="L10" s="344"/>
      <c r="M10" s="344"/>
      <c r="N10" s="344"/>
      <c r="T10" s="84" t="str">
        <f t="shared" si="0"/>
        <v>'Invoice (4)'!E27</v>
      </c>
      <c r="U10" s="84" t="s">
        <v>158</v>
      </c>
      <c r="V10" s="126" t="s">
        <v>110</v>
      </c>
    </row>
    <row r="11" spans="1:22" ht="15" x14ac:dyDescent="0.35">
      <c r="B11" s="34"/>
      <c r="C11" s="34"/>
      <c r="D11" s="34"/>
      <c r="F11" s="38"/>
      <c r="G11" s="56"/>
      <c r="H11" s="56"/>
      <c r="I11" s="56"/>
      <c r="J11" s="56"/>
      <c r="K11" s="56"/>
      <c r="L11" s="56"/>
      <c r="M11" s="56"/>
      <c r="N11" s="56"/>
      <c r="T11" s="84" t="str">
        <f t="shared" si="0"/>
        <v>'Invoice (4)'!G25</v>
      </c>
      <c r="U11" s="84" t="s">
        <v>189</v>
      </c>
      <c r="V11" s="126" t="s">
        <v>116</v>
      </c>
    </row>
    <row r="12" spans="1:22" ht="15" customHeight="1" x14ac:dyDescent="0.3">
      <c r="B12" s="327" t="s">
        <v>183</v>
      </c>
      <c r="C12" s="327"/>
      <c r="D12" s="327"/>
      <c r="F12" s="38"/>
      <c r="G12" s="346" t="s">
        <v>0</v>
      </c>
      <c r="H12" s="346"/>
      <c r="I12" s="57" t="str">
        <f t="shared" ref="I12:I14" ca="1" si="1">IF(G12&lt;&gt;"",IF(OR(G12="Date",G12="Due Date"),": "&amp;IFERROR(IF(VLOOKUP(G12,INDIRECT($T$6),2,FALSE)&lt;&gt;"",TEXT(VLOOKUP(G12,INDIRECT($T$6),2,FALSE),"mmmm dd, yyyy"),"-"),"-"),": "&amp;IFERROR(IF(VLOOKUP(G12,INDIRECT($T$6),2,FALSE)&lt;&gt;"",VLOOKUP(G12,INDIRECT($T$6),2,FALSE),"-"),"-")),"")</f>
        <v>: -</v>
      </c>
      <c r="J12" s="57"/>
      <c r="K12" s="346" t="s">
        <v>28</v>
      </c>
      <c r="L12" s="346"/>
      <c r="M12" s="347" t="str">
        <f t="shared" ref="M12" ca="1" si="2">IF(K12&lt;&gt;"",IF(OR(K12="Date",K12="Due Date"),": "&amp;IFERROR(IF(VLOOKUP(K12,INDIRECT($T$6),2,FALSE)&lt;&gt;"",TEXT(VLOOKUP(K12,INDIRECT($T$6),2,FALSE),"mmmm dd, yyyy"),"-"),"-"),": "&amp;IFERROR(IF(VLOOKUP(K12,INDIRECT($T$6),2,FALSE)&lt;&gt;"",VLOOKUP(K12,INDIRECT($T$6),2,FALSE),"-"),"-")),"")</f>
        <v>: -</v>
      </c>
      <c r="N12" s="347"/>
      <c r="T12" s="84" t="str">
        <f t="shared" si="0"/>
        <v>'Invoice (4)'!C30</v>
      </c>
      <c r="U12" s="84" t="s">
        <v>147</v>
      </c>
      <c r="V12" s="126" t="s">
        <v>0</v>
      </c>
    </row>
    <row r="13" spans="1:22" ht="15" customHeight="1" x14ac:dyDescent="0.3">
      <c r="B13" s="328"/>
      <c r="C13" s="328"/>
      <c r="D13" s="328"/>
      <c r="F13" s="38"/>
      <c r="G13" s="346" t="s">
        <v>22</v>
      </c>
      <c r="H13" s="346"/>
      <c r="I13" s="57" t="str">
        <f t="shared" ca="1" si="1"/>
        <v>: -</v>
      </c>
      <c r="J13" s="58"/>
      <c r="K13" s="346" t="s">
        <v>23</v>
      </c>
      <c r="L13" s="346"/>
      <c r="M13" s="347" t="str">
        <f t="shared" ref="M13:M14" ca="1" si="3">IF(K13&lt;&gt;"",IF(OR(K13="Date",K13="Due Date"),": "&amp;IFERROR(IF(VLOOKUP(K13,INDIRECT($T$6),2,FALSE)&lt;&gt;"",TEXT(VLOOKUP(K13,INDIRECT($T$6),2,FALSE),"mmmm dd, yyyy"),"-"),"-"),": "&amp;IFERROR(IF(VLOOKUP(K13,INDIRECT($T$6),2,FALSE)&lt;&gt;"",VLOOKUP(K13,INDIRECT($T$6),2,FALSE),"-"),"-")),"")</f>
        <v>: -</v>
      </c>
      <c r="N13" s="347"/>
      <c r="T13" s="84" t="str">
        <f t="shared" si="0"/>
        <v>'Invoice (4)'!D30</v>
      </c>
      <c r="U13" s="84" t="s">
        <v>148</v>
      </c>
      <c r="V13" s="126" t="s">
        <v>4</v>
      </c>
    </row>
    <row r="14" spans="1:22" ht="15" customHeight="1" x14ac:dyDescent="0.3">
      <c r="B14" s="40"/>
      <c r="C14" s="40"/>
      <c r="D14" s="40"/>
      <c r="F14" s="38"/>
      <c r="G14" s="346"/>
      <c r="H14" s="346"/>
      <c r="I14" s="57" t="str">
        <f t="shared" ca="1" si="1"/>
        <v/>
      </c>
      <c r="J14" s="58"/>
      <c r="K14" s="346"/>
      <c r="L14" s="346"/>
      <c r="M14" s="347" t="str">
        <f t="shared" ca="1" si="3"/>
        <v/>
      </c>
      <c r="N14" s="347"/>
      <c r="T14" s="84" t="str">
        <f t="shared" si="0"/>
        <v>'Invoice (4)'!E30</v>
      </c>
      <c r="U14" s="84" t="s">
        <v>149</v>
      </c>
      <c r="V14" s="126" t="s">
        <v>2</v>
      </c>
    </row>
    <row r="15" spans="1:22" ht="15" customHeight="1" x14ac:dyDescent="0.3">
      <c r="B15" s="366" t="s">
        <v>178</v>
      </c>
      <c r="C15" s="366"/>
      <c r="D15" s="366"/>
      <c r="F15" s="38"/>
      <c r="G15" s="216"/>
      <c r="H15" s="217"/>
      <c r="I15" s="58"/>
      <c r="J15" s="58"/>
      <c r="K15" s="204"/>
      <c r="L15" s="204"/>
      <c r="M15" s="59"/>
      <c r="N15" s="59"/>
      <c r="T15" s="84" t="str">
        <f t="shared" si="0"/>
        <v>'Invoice (4)'!F30</v>
      </c>
      <c r="U15" s="84" t="s">
        <v>150</v>
      </c>
      <c r="V15" s="126" t="s">
        <v>36</v>
      </c>
    </row>
    <row r="16" spans="1:22" ht="15" customHeight="1" x14ac:dyDescent="0.35">
      <c r="B16" s="366"/>
      <c r="C16" s="366"/>
      <c r="D16" s="366"/>
      <c r="F16" s="38"/>
      <c r="G16" s="218" t="s">
        <v>145</v>
      </c>
      <c r="H16" s="206"/>
      <c r="I16" s="60"/>
      <c r="J16" s="60"/>
      <c r="K16" s="219" t="s">
        <v>146</v>
      </c>
      <c r="L16" s="206"/>
      <c r="M16" s="57"/>
      <c r="N16" s="57"/>
      <c r="T16" s="84" t="str">
        <f t="shared" si="0"/>
        <v>'Invoice (4)'!H30</v>
      </c>
      <c r="U16" s="84" t="s">
        <v>151</v>
      </c>
      <c r="V16" s="126" t="s">
        <v>16</v>
      </c>
    </row>
    <row r="17" spans="2:22" ht="15" customHeight="1" x14ac:dyDescent="0.35">
      <c r="B17" s="211" t="s">
        <v>3</v>
      </c>
      <c r="F17" s="38"/>
      <c r="G17" s="367" t="str">
        <f ca="1">IFERROR(IF(VLOOKUP(B17,INDIRECT($T$7),2,FALSE)&lt;&gt;"",VLOOKUP(B17,INDIRECT($T$7),2,FALSE),"-"),"-")</f>
        <v>-</v>
      </c>
      <c r="H17" s="368"/>
      <c r="I17" s="369"/>
      <c r="J17" s="56"/>
      <c r="K17" s="348" t="str">
        <f ca="1">IF(INDIRECT(T11)&lt;&gt;"",INDIRECT(T11),"-")</f>
        <v>-</v>
      </c>
      <c r="L17" s="349"/>
      <c r="M17" s="349"/>
      <c r="N17" s="350"/>
      <c r="T17" s="84" t="str">
        <f t="shared" si="0"/>
        <v>'Invoice (4)'!I30</v>
      </c>
      <c r="U17" s="84" t="s">
        <v>152</v>
      </c>
      <c r="V17" s="126" t="s">
        <v>18</v>
      </c>
    </row>
    <row r="18" spans="2:22" ht="15" customHeight="1" x14ac:dyDescent="0.35">
      <c r="B18" s="212" t="s">
        <v>7</v>
      </c>
      <c r="F18" s="38"/>
      <c r="G18" s="357" t="str">
        <f ca="1">IFERROR(IF(VLOOKUP(B18,INDIRECT($T$7),2,FALSE)&lt;&gt;"",VLOOKUP(B18,INDIRECT($T$7),2,FALSE),"-"),"-")</f>
        <v>-</v>
      </c>
      <c r="H18" s="358"/>
      <c r="I18" s="359"/>
      <c r="J18" s="56"/>
      <c r="K18" s="351"/>
      <c r="L18" s="352"/>
      <c r="M18" s="352"/>
      <c r="N18" s="353"/>
      <c r="T18" s="84" t="str">
        <f t="shared" si="0"/>
        <v>'Invoice (4)'!J30</v>
      </c>
      <c r="U18" s="84" t="s">
        <v>153</v>
      </c>
      <c r="V18" s="126" t="s">
        <v>90</v>
      </c>
    </row>
    <row r="19" spans="2:22" ht="15" customHeight="1" x14ac:dyDescent="0.35">
      <c r="B19" s="211" t="s">
        <v>8</v>
      </c>
      <c r="C19" s="211" t="s">
        <v>9</v>
      </c>
      <c r="F19" s="38"/>
      <c r="G19" s="357" t="str">
        <f ca="1">IFERROR(IF(VLOOKUP(B19,INDIRECT($T$7),2,FALSE)&lt;&gt;"",VLOOKUP(B19,INDIRECT($T$7),2,FALSE),"-")&amp;", "&amp;VLOOKUP(C19,INDIRECT($T$7),2,FALSE),"")</f>
        <v xml:space="preserve">-, </v>
      </c>
      <c r="H19" s="358"/>
      <c r="I19" s="359"/>
      <c r="J19" s="56"/>
      <c r="K19" s="351"/>
      <c r="L19" s="352"/>
      <c r="M19" s="352"/>
      <c r="N19" s="353"/>
      <c r="T19" s="84" t="str">
        <f t="shared" si="0"/>
        <v>'Invoice (4)'!K30</v>
      </c>
      <c r="U19" s="84" t="s">
        <v>154</v>
      </c>
      <c r="V19" s="126" t="s">
        <v>26</v>
      </c>
    </row>
    <row r="20" spans="2:22" ht="15" customHeight="1" x14ac:dyDescent="0.35">
      <c r="B20" s="211" t="s">
        <v>10</v>
      </c>
      <c r="C20" s="211" t="s">
        <v>11</v>
      </c>
      <c r="F20" s="38"/>
      <c r="G20" s="357" t="str">
        <f ca="1">IFERROR(IF(VLOOKUP(B20,INDIRECT($T$7),2,FALSE)&lt;&gt;"",VLOOKUP(B20,INDIRECT($T$7),2,FALSE),"-")&amp;", "&amp;VLOOKUP(C20,INDIRECT($T$7),2,FALSE),"")</f>
        <v xml:space="preserve">-, </v>
      </c>
      <c r="H20" s="358"/>
      <c r="I20" s="359"/>
      <c r="J20" s="56"/>
      <c r="K20" s="354"/>
      <c r="L20" s="355"/>
      <c r="M20" s="355"/>
      <c r="N20" s="356"/>
      <c r="T20" s="84" t="str">
        <f t="shared" si="0"/>
        <v>'Invoice (4)'!C38</v>
      </c>
      <c r="U20" s="84" t="s">
        <v>159</v>
      </c>
      <c r="V20" s="84" t="s">
        <v>0</v>
      </c>
    </row>
    <row r="21" spans="2:22" ht="15" customHeight="1" x14ac:dyDescent="0.35">
      <c r="B21" s="211" t="s">
        <v>12</v>
      </c>
      <c r="C21" s="39"/>
      <c r="F21" s="38"/>
      <c r="G21" s="357" t="str">
        <f ca="1">IFERROR(IF(VLOOKUP(B21,INDIRECT($T$7),2,FALSE)&lt;&gt;"",VLOOKUP(B21,INDIRECT($T$7),2,FALSE),"-"),"-")</f>
        <v>-</v>
      </c>
      <c r="H21" s="358"/>
      <c r="I21" s="359"/>
      <c r="J21" s="56"/>
      <c r="K21" s="61"/>
      <c r="L21" s="61"/>
      <c r="M21" s="61"/>
      <c r="N21" s="61"/>
      <c r="T21" s="84" t="str">
        <f t="shared" si="0"/>
        <v>'Invoice (4)'!D38</v>
      </c>
      <c r="U21" s="84" t="s">
        <v>160</v>
      </c>
      <c r="V21" s="84" t="s">
        <v>4</v>
      </c>
    </row>
    <row r="22" spans="2:22" ht="15" customHeight="1" x14ac:dyDescent="0.35">
      <c r="B22" s="211"/>
      <c r="C22" s="39"/>
      <c r="F22" s="38"/>
      <c r="G22" s="360" t="str">
        <f ca="1">IFERROR(IF(VLOOKUP(B22,INDIRECT($T$7),2,FALSE)&lt;&gt;"",VLOOKUP(B22,INDIRECT($T$7),2,FALSE),""),"")</f>
        <v/>
      </c>
      <c r="H22" s="361"/>
      <c r="I22" s="362"/>
      <c r="J22" s="56"/>
      <c r="K22" s="61"/>
      <c r="L22" s="61"/>
      <c r="M22" s="61"/>
      <c r="N22" s="61"/>
      <c r="T22" s="84" t="str">
        <f t="shared" si="0"/>
        <v>'Invoice (4)'!E38</v>
      </c>
      <c r="U22" s="84" t="s">
        <v>161</v>
      </c>
      <c r="V22" s="84" t="s">
        <v>42</v>
      </c>
    </row>
    <row r="23" spans="2:22" ht="15" customHeight="1" x14ac:dyDescent="0.35">
      <c r="B23" s="211"/>
      <c r="C23" s="39"/>
      <c r="F23" s="38"/>
      <c r="G23" s="363" t="str">
        <f ca="1">IFERROR(IF(B23="Attn","Attn : "&amp;IF(VLOOKUP(B23,INDIRECT($T$7),2,FALSE)&lt;&gt;"",VLOOKUP(B23,INDIRECT($T$7),2,FALSE),"-"),IF(VLOOKUP(B23,INDIRECT($T$7),2,FALSE)&lt;&gt;"",VLOOKUP(B23,INDIRECT($T$7),2,FALSE))),"")</f>
        <v/>
      </c>
      <c r="H23" s="364"/>
      <c r="I23" s="365"/>
      <c r="J23" s="56"/>
      <c r="K23" s="56"/>
      <c r="L23" s="56"/>
      <c r="M23" s="56"/>
      <c r="N23" s="56"/>
      <c r="T23" s="84" t="str">
        <f t="shared" si="0"/>
        <v>'Invoice (4)'!F38</v>
      </c>
      <c r="U23" s="84" t="s">
        <v>211</v>
      </c>
      <c r="V23" s="84" t="s">
        <v>17</v>
      </c>
    </row>
    <row r="24" spans="2:22" ht="30" customHeight="1" x14ac:dyDescent="0.35">
      <c r="B24" s="2"/>
      <c r="C24" s="2"/>
      <c r="D24" s="2"/>
      <c r="F24" s="38"/>
      <c r="G24" s="62"/>
      <c r="H24" s="56"/>
      <c r="I24" s="56"/>
      <c r="J24" s="56"/>
      <c r="K24" s="56"/>
      <c r="L24" s="56"/>
      <c r="M24" s="56"/>
      <c r="N24" s="56"/>
      <c r="T24" s="84" t="str">
        <f t="shared" si="0"/>
        <v>'Invoice (4)'!H38</v>
      </c>
      <c r="U24" s="84" t="s">
        <v>163</v>
      </c>
      <c r="V24" s="84" t="s">
        <v>44</v>
      </c>
    </row>
    <row r="25" spans="2:22" ht="40.049999999999997" customHeight="1" x14ac:dyDescent="0.3">
      <c r="B25" s="326" t="s">
        <v>188</v>
      </c>
      <c r="C25" s="326"/>
      <c r="D25" s="326"/>
      <c r="F25" s="38"/>
      <c r="G25" s="222"/>
      <c r="H25" s="440" t="s">
        <v>2</v>
      </c>
      <c r="I25" s="443"/>
      <c r="J25" s="443"/>
      <c r="K25" s="443"/>
      <c r="L25" s="441"/>
      <c r="M25" s="440" t="s">
        <v>26</v>
      </c>
      <c r="N25" s="441"/>
      <c r="T25" s="84" t="str">
        <f t="shared" si="0"/>
        <v>'Invoice (4)'!I38</v>
      </c>
      <c r="U25" s="84" t="s">
        <v>164</v>
      </c>
      <c r="V25" s="84" t="s">
        <v>18</v>
      </c>
    </row>
    <row r="26" spans="2:22" ht="40.049999999999997" customHeight="1" x14ac:dyDescent="0.3">
      <c r="C26" s="35">
        <v>1</v>
      </c>
      <c r="F26" s="38"/>
      <c r="G26" s="63" t="str">
        <f ca="1">IF($G$25="No",IF(OFFSET(INDIRECT(T$12),$C26,0)&lt;&gt;"",OFFSET(INDIRECT(T$12),$C26,0),""),IF($G$25="Code",IF(OFFSET(INDIRECT(T$13),$C26,0)&lt;&gt;"",OFFSET(INDIRECT(T$13),$C26,0),""),""))</f>
        <v/>
      </c>
      <c r="H26" s="437" t="str">
        <f ca="1">IF(OFFSET(INDIRECT(T$14),$C26,0)&lt;&gt;"",OFFSET(INDIRECT(T$14),$C26,0),"")</f>
        <v/>
      </c>
      <c r="I26" s="438"/>
      <c r="J26" s="438"/>
      <c r="K26" s="438"/>
      <c r="L26" s="439"/>
      <c r="M26" s="435">
        <f ca="1">IF(OFFSET(INDIRECT(T$19),$C26,0)&lt;&gt;"",OFFSET(INDIRECT(T$19),$C26,0),"")</f>
        <v>0</v>
      </c>
      <c r="N26" s="436"/>
      <c r="T26" s="84" t="str">
        <f t="shared" si="0"/>
        <v>'Invoice (4)'!J38</v>
      </c>
      <c r="U26" s="84" t="s">
        <v>165</v>
      </c>
      <c r="V26" s="84" t="s">
        <v>90</v>
      </c>
    </row>
    <row r="27" spans="2:22" ht="40.049999999999997" customHeight="1" x14ac:dyDescent="0.3">
      <c r="C27" s="35">
        <v>2</v>
      </c>
      <c r="F27" s="38"/>
      <c r="G27" s="63" t="str">
        <f ca="1">IF($G$25="No",IF(OFFSET(INDIRECT(T$12),$C27,0)&lt;&gt;"",OFFSET(INDIRECT(T$12),$C27,0),""),IF($G$25="Code",IF(OFFSET(INDIRECT(T$13),$C27,0)&lt;&gt;"",OFFSET(INDIRECT(T$13),$C27,0),""),""))</f>
        <v/>
      </c>
      <c r="H27" s="437" t="str">
        <f ca="1">IF(OFFSET(INDIRECT(T$14),$C27,0)&lt;&gt;"",OFFSET(INDIRECT(T$14),$C27,0),"")</f>
        <v/>
      </c>
      <c r="I27" s="438"/>
      <c r="J27" s="438"/>
      <c r="K27" s="438"/>
      <c r="L27" s="439"/>
      <c r="M27" s="435">
        <f ca="1">IF(OFFSET(INDIRECT(T$19),$C27,0)&lt;&gt;"",OFFSET(INDIRECT(T$19),$C27,0),"")</f>
        <v>0</v>
      </c>
      <c r="N27" s="436"/>
      <c r="T27" s="84" t="str">
        <f t="shared" si="0"/>
        <v>'Invoice (4)'!K38</v>
      </c>
      <c r="U27" s="84" t="s">
        <v>166</v>
      </c>
      <c r="V27" s="84" t="s">
        <v>26</v>
      </c>
    </row>
    <row r="28" spans="2:22" ht="40.049999999999997" customHeight="1" x14ac:dyDescent="0.3">
      <c r="C28" s="35">
        <v>3</v>
      </c>
      <c r="F28" s="38"/>
      <c r="G28" s="63" t="str">
        <f ca="1">IF($G$25="No",IF(OFFSET(INDIRECT(T$12),$C28,0)&lt;&gt;"",OFFSET(INDIRECT(T$12),$C28,0),""),IF($G$25="Code",IF(OFFSET(INDIRECT(T$13),$C28,0)&lt;&gt;"",OFFSET(INDIRECT(T$13),$C28,0),""),""))</f>
        <v/>
      </c>
      <c r="H28" s="437" t="str">
        <f ca="1">IF(OFFSET(INDIRECT(T$14),$C28,0)&lt;&gt;"",OFFSET(INDIRECT(T$14),$C28,0),"")</f>
        <v/>
      </c>
      <c r="I28" s="438"/>
      <c r="J28" s="438"/>
      <c r="K28" s="438"/>
      <c r="L28" s="439"/>
      <c r="M28" s="435">
        <f ca="1">IF(OFFSET(INDIRECT(T$19),$C28,0)&lt;&gt;"",OFFSET(INDIRECT(T$19),$C28,0),"")</f>
        <v>0</v>
      </c>
      <c r="N28" s="436"/>
      <c r="T28" s="84" t="str">
        <f t="shared" si="0"/>
        <v>'Invoice (4)'!C51</v>
      </c>
      <c r="U28" s="84" t="s">
        <v>167</v>
      </c>
      <c r="V28" s="84" t="s">
        <v>0</v>
      </c>
    </row>
    <row r="29" spans="2:22" ht="40.049999999999997" customHeight="1" x14ac:dyDescent="0.3">
      <c r="C29" s="35">
        <v>4</v>
      </c>
      <c r="F29" s="38"/>
      <c r="G29" s="63" t="str">
        <f ca="1">IF($G$25="No",IF(OFFSET(INDIRECT(T$12),$C29,0)&lt;&gt;"",OFFSET(INDIRECT(T$12),$C29,0),""),IF($G$25="Code",IF(OFFSET(INDIRECT(T$13),$C29,0)&lt;&gt;"",OFFSET(INDIRECT(T$13),$C29,0),""),""))</f>
        <v/>
      </c>
      <c r="H29" s="437" t="str">
        <f ca="1">IF(OFFSET(INDIRECT(T$14),$C29,0)&lt;&gt;"",OFFSET(INDIRECT(T$14),$C29,0),"")</f>
        <v/>
      </c>
      <c r="I29" s="438"/>
      <c r="J29" s="438"/>
      <c r="K29" s="438"/>
      <c r="L29" s="439"/>
      <c r="M29" s="435">
        <f ca="1">IF(OFFSET(INDIRECT(T$19),$C29,0)&lt;&gt;"",OFFSET(INDIRECT(T$19),$C29,0),"")</f>
        <v>0</v>
      </c>
      <c r="N29" s="436"/>
      <c r="T29" s="84" t="str">
        <f t="shared" si="0"/>
        <v>'Invoice (4)'!D51</v>
      </c>
      <c r="U29" s="84" t="s">
        <v>168</v>
      </c>
      <c r="V29" s="84" t="s">
        <v>4</v>
      </c>
    </row>
    <row r="30" spans="2:22" ht="40.049999999999997" customHeight="1" x14ac:dyDescent="0.3">
      <c r="C30" s="35">
        <v>5</v>
      </c>
      <c r="F30" s="38"/>
      <c r="G30" s="63" t="str">
        <f ca="1">IF($G$25="No",IF(OFFSET(INDIRECT(T$12),$C30,0)&lt;&gt;"",OFFSET(INDIRECT(T$12),$C30,0),""),IF($G$25="Code",IF(OFFSET(INDIRECT(T$13),$C30,0)&lt;&gt;"",OFFSET(INDIRECT(T$13),$C30,0),""),""))</f>
        <v/>
      </c>
      <c r="H30" s="437" t="str">
        <f ca="1">IF(OFFSET(INDIRECT(T$14),$C30,0)&lt;&gt;"",OFFSET(INDIRECT(T$14),$C30,0),"")</f>
        <v/>
      </c>
      <c r="I30" s="438"/>
      <c r="J30" s="438"/>
      <c r="K30" s="438"/>
      <c r="L30" s="439"/>
      <c r="M30" s="435">
        <f ca="1">IF(OFFSET(INDIRECT(T$19),$C30,0)&lt;&gt;"",OFFSET(INDIRECT(T$19),$C30,0),"")</f>
        <v>0</v>
      </c>
      <c r="N30" s="436"/>
      <c r="T30" s="84" t="str">
        <f t="shared" si="0"/>
        <v>'Invoice (4)'!E51</v>
      </c>
      <c r="U30" s="84" t="s">
        <v>169</v>
      </c>
      <c r="V30" s="84" t="s">
        <v>5</v>
      </c>
    </row>
    <row r="31" spans="2:22" ht="15" customHeight="1" x14ac:dyDescent="0.35">
      <c r="F31" s="38"/>
      <c r="G31" s="61"/>
      <c r="H31" s="61"/>
      <c r="I31" s="61"/>
      <c r="J31" s="61"/>
      <c r="K31" s="61"/>
      <c r="L31" s="61"/>
      <c r="M31" s="57"/>
      <c r="N31" s="56"/>
      <c r="T31" s="84" t="str">
        <f t="shared" si="0"/>
        <v>'Invoice (4)'!G51</v>
      </c>
      <c r="U31" s="84" t="s">
        <v>170</v>
      </c>
      <c r="V31" s="84" t="s">
        <v>15</v>
      </c>
    </row>
    <row r="32" spans="2:22" ht="15" customHeight="1" x14ac:dyDescent="0.3">
      <c r="F32" s="38"/>
      <c r="G32" s="380" t="s">
        <v>31</v>
      </c>
      <c r="H32" s="380"/>
      <c r="I32" s="64"/>
      <c r="J32" s="61"/>
      <c r="K32" s="209" t="s">
        <v>33</v>
      </c>
      <c r="L32" s="65" t="str">
        <f ca="1">IFERROR(IF(VLOOKUP(K32,INDIRECT($T$36),3,FALSE)&lt;&gt;"",VLOOKUP(K32,INDIRECT($T$36),3,FALSE),""),"")</f>
        <v/>
      </c>
      <c r="M32" s="442">
        <f ca="1">IFERROR(IF(VLOOKUP(K32,INDIRECT($T$36),4,FALSE)&lt;&gt;"",VLOOKUP(K32,INDIRECT($T$36),4,FALSE),""),"")</f>
        <v>0</v>
      </c>
      <c r="N32" s="442"/>
      <c r="T32" s="84" t="str">
        <f t="shared" si="0"/>
        <v>'Invoice (4)'!H51</v>
      </c>
      <c r="U32" s="84" t="s">
        <v>171</v>
      </c>
      <c r="V32" s="84" t="s">
        <v>16</v>
      </c>
    </row>
    <row r="33" spans="2:22" ht="15" customHeight="1" x14ac:dyDescent="0.3">
      <c r="F33" s="38"/>
      <c r="G33" s="380" t="str">
        <f ca="1">IF(INDIRECT(T8)&lt;&gt;"",INDIRECT(T8),"")</f>
        <v/>
      </c>
      <c r="H33" s="380"/>
      <c r="I33" s="64"/>
      <c r="J33" s="61"/>
      <c r="K33" s="209" t="s">
        <v>18</v>
      </c>
      <c r="L33" s="65" t="str">
        <f t="shared" ref="L33:L35" ca="1" si="4">IFERROR(IF(VLOOKUP(K33,INDIRECT($T$36),3,FALSE)&lt;&gt;"",VLOOKUP(K33,INDIRECT($T$36),3,FALSE),""),"")</f>
        <v/>
      </c>
      <c r="M33" s="442" t="str">
        <f t="shared" ref="M33:M35" ca="1" si="5">IFERROR(IF(VLOOKUP(K33,INDIRECT($T$36),4,FALSE)&lt;&gt;"",VLOOKUP(K33,INDIRECT($T$36),4,FALSE),""),"")</f>
        <v/>
      </c>
      <c r="N33" s="442"/>
      <c r="T33" s="84" t="str">
        <f t="shared" si="0"/>
        <v>'Invoice (4)'!I51</v>
      </c>
      <c r="U33" s="84" t="s">
        <v>172</v>
      </c>
      <c r="V33" s="84" t="s">
        <v>18</v>
      </c>
    </row>
    <row r="34" spans="2:22" ht="15" customHeight="1" x14ac:dyDescent="0.3">
      <c r="B34" s="379" t="s">
        <v>179</v>
      </c>
      <c r="C34" s="379"/>
      <c r="D34" s="379"/>
      <c r="F34" s="38"/>
      <c r="G34" s="380" t="str">
        <f t="shared" ref="G34:G35" ca="1" si="6">IF(INDIRECT(T9)&lt;&gt;"",INDIRECT(T9),"")</f>
        <v/>
      </c>
      <c r="H34" s="380"/>
      <c r="I34" s="64"/>
      <c r="J34" s="61"/>
      <c r="K34" s="209" t="s">
        <v>95</v>
      </c>
      <c r="L34" s="65" t="str">
        <f t="shared" ca="1" si="4"/>
        <v/>
      </c>
      <c r="M34" s="442" t="str">
        <f t="shared" ca="1" si="5"/>
        <v/>
      </c>
      <c r="N34" s="442"/>
      <c r="T34" s="84" t="str">
        <f t="shared" si="0"/>
        <v>'Invoice (4)'!J51</v>
      </c>
      <c r="U34" s="127" t="s">
        <v>173</v>
      </c>
      <c r="V34" s="84" t="s">
        <v>90</v>
      </c>
    </row>
    <row r="35" spans="2:22" ht="15" customHeight="1" x14ac:dyDescent="0.3">
      <c r="B35" s="379"/>
      <c r="C35" s="379"/>
      <c r="D35" s="379"/>
      <c r="F35" s="38"/>
      <c r="G35" s="380" t="str">
        <f t="shared" ca="1" si="6"/>
        <v/>
      </c>
      <c r="H35" s="380"/>
      <c r="I35" s="64"/>
      <c r="J35" s="66"/>
      <c r="K35" s="209" t="s">
        <v>27</v>
      </c>
      <c r="L35" s="65" t="str">
        <f t="shared" ca="1" si="4"/>
        <v/>
      </c>
      <c r="M35" s="442">
        <f t="shared" ca="1" si="5"/>
        <v>0</v>
      </c>
      <c r="N35" s="442"/>
      <c r="T35" s="84" t="str">
        <f t="shared" si="0"/>
        <v>'Invoice (4)'!K51</v>
      </c>
      <c r="U35" s="127" t="s">
        <v>174</v>
      </c>
      <c r="V35" s="84" t="s">
        <v>26</v>
      </c>
    </row>
    <row r="36" spans="2:22" ht="15" customHeight="1" x14ac:dyDescent="0.35">
      <c r="B36" s="379"/>
      <c r="C36" s="379"/>
      <c r="D36" s="379"/>
      <c r="F36" s="38"/>
      <c r="G36" s="62"/>
      <c r="H36" s="56"/>
      <c r="I36" s="56"/>
      <c r="J36" s="56"/>
      <c r="K36" s="56"/>
      <c r="L36" s="56"/>
      <c r="M36" s="56"/>
      <c r="N36" s="56"/>
      <c r="T36" s="84" t="str">
        <f t="shared" si="0"/>
        <v>'Invoice (4)'!H74:K83</v>
      </c>
      <c r="U36" s="84" t="s">
        <v>175</v>
      </c>
      <c r="V36" s="84" t="s">
        <v>176</v>
      </c>
    </row>
    <row r="37" spans="2:22" ht="15" customHeight="1" x14ac:dyDescent="0.3">
      <c r="B37" s="36" t="s">
        <v>155</v>
      </c>
      <c r="C37" s="210" t="s">
        <v>156</v>
      </c>
      <c r="F37" s="38"/>
      <c r="G37" s="425" t="str">
        <f>Setup!F7</f>
        <v>MoveOn Inc</v>
      </c>
      <c r="H37" s="425"/>
      <c r="I37" s="425"/>
      <c r="J37" s="425"/>
      <c r="K37" s="425"/>
      <c r="L37" s="425"/>
      <c r="M37" s="425"/>
      <c r="N37" s="425"/>
      <c r="T37" s="84" t="str">
        <f t="shared" si="0"/>
        <v>'Invoice (4)'!G38</v>
      </c>
      <c r="U37" s="84" t="s">
        <v>162</v>
      </c>
      <c r="V37" s="84" t="s">
        <v>17</v>
      </c>
    </row>
    <row r="38" spans="2:22" ht="18" customHeight="1" x14ac:dyDescent="0.3">
      <c r="F38" s="38"/>
      <c r="G38" s="425" t="str">
        <f>Setup!F8&amp;" o "&amp;Setup!F9&amp;" o "&amp;Setup!F10&amp;" o "&amp;Setup!F11&amp;" Phone "&amp;Setup!F12&amp;" o "&amp;Setup!F13&amp;" o "&amp;Setup!F14</f>
        <v>Copacabana Street 11 o Miami o USA o 333999 Phone (1) 555-999-444 o (1) 555-999-555 o MoveOnIncorporatedXYZ.com</v>
      </c>
      <c r="H38" s="425"/>
      <c r="I38" s="425"/>
      <c r="J38" s="425"/>
      <c r="K38" s="425"/>
      <c r="L38" s="425"/>
      <c r="M38" s="425"/>
      <c r="N38" s="425"/>
    </row>
    <row r="39" spans="2:22" ht="18" customHeight="1" x14ac:dyDescent="0.3"/>
    <row r="40" spans="2:22" ht="18" customHeight="1" x14ac:dyDescent="0.3"/>
    <row r="41" spans="2:22" ht="18" customHeight="1" x14ac:dyDescent="0.3"/>
    <row r="42" spans="2:22" ht="18" hidden="1" customHeight="1" x14ac:dyDescent="0.3"/>
    <row r="43" spans="2:22" ht="18" hidden="1" customHeight="1" x14ac:dyDescent="0.3"/>
  </sheetData>
  <sheetProtection password="CE2F" sheet="1" objects="1" scenarios="1" formatCells="0" formatColumns="0" formatRows="0"/>
  <mergeCells count="46">
    <mergeCell ref="G19:I19"/>
    <mergeCell ref="G17:I17"/>
    <mergeCell ref="H28:L28"/>
    <mergeCell ref="H25:L25"/>
    <mergeCell ref="B25:D25"/>
    <mergeCell ref="K17:N20"/>
    <mergeCell ref="G18:I18"/>
    <mergeCell ref="M28:N28"/>
    <mergeCell ref="B34:D36"/>
    <mergeCell ref="G20:I20"/>
    <mergeCell ref="G21:I21"/>
    <mergeCell ref="G22:I22"/>
    <mergeCell ref="G23:I23"/>
    <mergeCell ref="H29:L29"/>
    <mergeCell ref="B15:D16"/>
    <mergeCell ref="B12:D13"/>
    <mergeCell ref="B8:D10"/>
    <mergeCell ref="B6:D7"/>
    <mergeCell ref="K14:L14"/>
    <mergeCell ref="G12:H12"/>
    <mergeCell ref="G13:H13"/>
    <mergeCell ref="G14:H14"/>
    <mergeCell ref="M14:N14"/>
    <mergeCell ref="K8:N10"/>
    <mergeCell ref="K12:L12"/>
    <mergeCell ref="M12:N12"/>
    <mergeCell ref="K13:L13"/>
    <mergeCell ref="M13:N13"/>
    <mergeCell ref="G38:N38"/>
    <mergeCell ref="G32:H32"/>
    <mergeCell ref="M32:N32"/>
    <mergeCell ref="G33:H33"/>
    <mergeCell ref="M33:N33"/>
    <mergeCell ref="G34:H34"/>
    <mergeCell ref="M34:N34"/>
    <mergeCell ref="G35:H35"/>
    <mergeCell ref="M35:N35"/>
    <mergeCell ref="G37:N37"/>
    <mergeCell ref="M29:N29"/>
    <mergeCell ref="H30:L30"/>
    <mergeCell ref="M30:N30"/>
    <mergeCell ref="M25:N25"/>
    <mergeCell ref="H26:L26"/>
    <mergeCell ref="M26:N26"/>
    <mergeCell ref="H27:L27"/>
    <mergeCell ref="M27:N27"/>
  </mergeCells>
  <conditionalFormatting sqref="M32:N35">
    <cfRule type="expression" dxfId="11" priority="4">
      <formula>$K32&lt;&gt;""</formula>
    </cfRule>
  </conditionalFormatting>
  <conditionalFormatting sqref="G25:G30">
    <cfRule type="expression" dxfId="10" priority="6">
      <formula>$G$25=""</formula>
    </cfRule>
  </conditionalFormatting>
  <conditionalFormatting sqref="G37:N38">
    <cfRule type="expression" dxfId="9" priority="7">
      <formula>$C$37="No"</formula>
    </cfRule>
  </conditionalFormatting>
  <conditionalFormatting sqref="G12:I14">
    <cfRule type="expression" dxfId="8" priority="2">
      <formula>$G12&lt;&gt;""</formula>
    </cfRule>
  </conditionalFormatting>
  <conditionalFormatting sqref="K12:N14">
    <cfRule type="expression" dxfId="7" priority="1">
      <formula>$K12&lt;&gt;""</formula>
    </cfRule>
  </conditionalFormatting>
  <dataValidations count="5">
    <dataValidation type="list" allowBlank="1" showInputMessage="1" showErrorMessage="1" sqref="G12:G14 K12:K14">
      <formula1>InvoiceLines</formula1>
    </dataValidation>
    <dataValidation type="list" allowBlank="1" showInputMessage="1" showErrorMessage="1" sqref="K32:K35">
      <formula1>SubtotalLines</formula1>
    </dataValidation>
    <dataValidation type="list" allowBlank="1" showInputMessage="1" showErrorMessage="1" sqref="B17:B23 C19:C20">
      <formula1>CustomerLines</formula1>
    </dataValidation>
    <dataValidation type="list" allowBlank="1" showInputMessage="1" showErrorMessage="1" sqref="C37">
      <formula1>"Yes,No"</formula1>
    </dataValidation>
    <dataValidation type="list" allowBlank="1" showInputMessage="1" showErrorMessage="1" sqref="G25">
      <formula1>"No,Code"</formula1>
    </dataValidation>
  </dataValidations>
  <printOptions horizontalCentered="1"/>
  <pageMargins left="0.7" right="0.7" top="0.75" bottom="0.75" header="0.3" footer="0.3"/>
  <pageSetup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election activeCell="B6" sqref="B6:B7"/>
    </sheetView>
  </sheetViews>
  <sheetFormatPr defaultColWidth="0" defaultRowHeight="15" zeroHeight="1" x14ac:dyDescent="0.35"/>
  <cols>
    <col min="1" max="1" width="2" style="56" customWidth="1"/>
    <col min="2" max="2" width="24" style="56" bestFit="1" customWidth="1"/>
    <col min="3" max="26" width="12.77734375" style="85" customWidth="1"/>
    <col min="27" max="27" width="8.88671875" style="56" customWidth="1"/>
    <col min="28" max="30" width="0" style="56" hidden="1" customWidth="1"/>
    <col min="31" max="16384" width="8.88671875" style="56" hidden="1"/>
  </cols>
  <sheetData>
    <row r="1" spans="1:30" customFormat="1" ht="15" customHeight="1" x14ac:dyDescent="0.3">
      <c r="A1" s="6"/>
      <c r="B1" s="6"/>
      <c r="C1" s="6"/>
      <c r="D1" s="6"/>
      <c r="E1" s="6"/>
      <c r="F1" s="6"/>
      <c r="G1" s="7"/>
      <c r="H1" s="7"/>
      <c r="I1" s="7"/>
      <c r="J1" s="7"/>
      <c r="K1" s="7"/>
      <c r="L1" s="7"/>
      <c r="M1" s="7"/>
      <c r="N1" s="7"/>
      <c r="O1" s="7"/>
      <c r="P1" s="7"/>
      <c r="Q1" s="7"/>
      <c r="R1" s="7"/>
      <c r="S1" s="7"/>
      <c r="T1" s="7"/>
      <c r="U1" s="7"/>
      <c r="V1" s="7"/>
      <c r="W1" s="7"/>
      <c r="X1" s="7"/>
      <c r="Y1" s="7"/>
      <c r="Z1" s="7"/>
      <c r="AA1" s="7"/>
      <c r="AB1" s="7"/>
      <c r="AC1" s="7"/>
      <c r="AD1" s="7"/>
    </row>
    <row r="2" spans="1:30" customFormat="1" ht="30" customHeight="1" x14ac:dyDescent="0.3">
      <c r="A2" s="6"/>
      <c r="B2" s="6"/>
      <c r="C2" s="6"/>
      <c r="D2" s="6"/>
      <c r="E2" s="6"/>
      <c r="F2" s="6"/>
      <c r="G2" s="8"/>
      <c r="H2" s="8"/>
      <c r="I2" s="8"/>
      <c r="J2" s="8"/>
      <c r="K2" s="8"/>
      <c r="L2" s="8"/>
      <c r="M2" s="8"/>
      <c r="N2" s="8"/>
      <c r="O2" s="8"/>
      <c r="P2" s="8"/>
      <c r="Q2" s="8"/>
      <c r="R2" s="8"/>
      <c r="S2" s="8"/>
      <c r="T2" s="8"/>
      <c r="U2" s="8"/>
      <c r="V2" s="8"/>
      <c r="W2" s="8"/>
      <c r="X2" s="8"/>
      <c r="Y2" s="8"/>
      <c r="Z2" s="8"/>
      <c r="AA2" s="8"/>
      <c r="AB2" s="8"/>
      <c r="AC2" s="8"/>
      <c r="AD2" s="8"/>
    </row>
    <row r="3" spans="1:30" customFormat="1" ht="30" customHeight="1" x14ac:dyDescent="0.3">
      <c r="A3" s="6"/>
      <c r="B3" s="6"/>
      <c r="C3" s="6"/>
      <c r="D3" s="6"/>
      <c r="E3" s="6"/>
      <c r="F3" s="6"/>
      <c r="G3" s="7"/>
      <c r="H3" s="7"/>
      <c r="I3" s="7"/>
      <c r="J3" s="7"/>
      <c r="K3" s="7"/>
      <c r="L3" s="7"/>
      <c r="M3" s="7"/>
      <c r="N3" s="7"/>
      <c r="O3" s="7"/>
      <c r="P3" s="7"/>
      <c r="Q3" s="7"/>
      <c r="R3" s="7"/>
      <c r="S3" s="7"/>
      <c r="T3" s="7"/>
      <c r="U3" s="7"/>
      <c r="V3" s="7"/>
      <c r="W3" s="7"/>
      <c r="X3" s="7"/>
      <c r="Y3" s="7"/>
      <c r="Z3" s="7"/>
      <c r="AA3" s="7"/>
      <c r="AB3" s="9"/>
      <c r="AC3" s="9"/>
      <c r="AD3" s="9"/>
    </row>
    <row r="4" spans="1:30" x14ac:dyDescent="0.35"/>
    <row r="5" spans="1:30" x14ac:dyDescent="0.35"/>
    <row r="6" spans="1:30" s="81" customFormat="1" ht="24.6" customHeight="1" x14ac:dyDescent="0.45">
      <c r="B6" s="444" t="s">
        <v>269</v>
      </c>
      <c r="C6" s="446">
        <v>42005</v>
      </c>
      <c r="D6" s="447"/>
      <c r="E6" s="446">
        <v>42036</v>
      </c>
      <c r="F6" s="447"/>
      <c r="G6" s="446">
        <v>42064</v>
      </c>
      <c r="H6" s="447"/>
      <c r="I6" s="446">
        <v>42095</v>
      </c>
      <c r="J6" s="447"/>
      <c r="K6" s="446">
        <v>42125</v>
      </c>
      <c r="L6" s="447"/>
      <c r="M6" s="446">
        <v>42156</v>
      </c>
      <c r="N6" s="447"/>
      <c r="O6" s="446">
        <v>42186</v>
      </c>
      <c r="P6" s="447"/>
      <c r="Q6" s="446">
        <v>42217</v>
      </c>
      <c r="R6" s="447"/>
      <c r="S6" s="446">
        <v>42248</v>
      </c>
      <c r="T6" s="447"/>
      <c r="U6" s="446">
        <v>42278</v>
      </c>
      <c r="V6" s="447"/>
      <c r="W6" s="446">
        <v>42309</v>
      </c>
      <c r="X6" s="447"/>
      <c r="Y6" s="446">
        <v>42339</v>
      </c>
      <c r="Z6" s="447"/>
    </row>
    <row r="7" spans="1:30" ht="18.600000000000001" customHeight="1" x14ac:dyDescent="0.35">
      <c r="B7" s="445"/>
      <c r="C7" s="278" t="s">
        <v>273</v>
      </c>
      <c r="D7" s="278" t="s">
        <v>236</v>
      </c>
      <c r="E7" s="278" t="s">
        <v>273</v>
      </c>
      <c r="F7" s="278" t="s">
        <v>236</v>
      </c>
      <c r="G7" s="278" t="s">
        <v>273</v>
      </c>
      <c r="H7" s="278" t="s">
        <v>236</v>
      </c>
      <c r="I7" s="278" t="s">
        <v>273</v>
      </c>
      <c r="J7" s="278" t="s">
        <v>236</v>
      </c>
      <c r="K7" s="278" t="s">
        <v>273</v>
      </c>
      <c r="L7" s="278" t="s">
        <v>236</v>
      </c>
      <c r="M7" s="278" t="s">
        <v>273</v>
      </c>
      <c r="N7" s="278" t="s">
        <v>236</v>
      </c>
      <c r="O7" s="278" t="s">
        <v>273</v>
      </c>
      <c r="P7" s="278" t="s">
        <v>236</v>
      </c>
      <c r="Q7" s="278" t="s">
        <v>273</v>
      </c>
      <c r="R7" s="278" t="s">
        <v>236</v>
      </c>
      <c r="S7" s="278" t="s">
        <v>273</v>
      </c>
      <c r="T7" s="278" t="s">
        <v>236</v>
      </c>
      <c r="U7" s="278" t="s">
        <v>273</v>
      </c>
      <c r="V7" s="278" t="s">
        <v>236</v>
      </c>
      <c r="W7" s="278" t="s">
        <v>273</v>
      </c>
      <c r="X7" s="278" t="s">
        <v>236</v>
      </c>
      <c r="Y7" s="278" t="s">
        <v>273</v>
      </c>
      <c r="Z7" s="279" t="s">
        <v>236</v>
      </c>
    </row>
    <row r="8" spans="1:30" s="62" customFormat="1" ht="26.4" customHeight="1" x14ac:dyDescent="0.3">
      <c r="B8" s="280" t="s">
        <v>274</v>
      </c>
      <c r="C8" s="281">
        <f ca="1">COUNTIF('Dummy Invoice Summary'!$H:$H,MONTH(C$6))</f>
        <v>0</v>
      </c>
      <c r="D8" s="281">
        <f ca="1">SUMPRODUCT(('Dummy Invoice Summary'!$F$7:$F$1506&lt;&gt;"")*('Dummy Invoice Summary'!$H$7:$H$1506=MONTH(C$6))*1)</f>
        <v>0</v>
      </c>
      <c r="E8" s="281">
        <f ca="1">COUNTIF('Dummy Invoice Summary'!$H:$H,MONTH(E$6))</f>
        <v>0</v>
      </c>
      <c r="F8" s="281">
        <f ca="1">SUMPRODUCT(('Dummy Invoice Summary'!$F$7:$F$1506&lt;&gt;"")*('Dummy Invoice Summary'!$H$7:$H$1506=MONTH(E$6))*1)</f>
        <v>0</v>
      </c>
      <c r="G8" s="281">
        <f ca="1">COUNTIF('Dummy Invoice Summary'!$H:$H,MONTH(G$6))</f>
        <v>0</v>
      </c>
      <c r="H8" s="281">
        <f ca="1">SUMPRODUCT(('Dummy Invoice Summary'!$F$7:$F$1506&lt;&gt;"")*('Dummy Invoice Summary'!$H$7:$H$1506=MONTH(G$6))*1)</f>
        <v>0</v>
      </c>
      <c r="I8" s="281">
        <f ca="1">COUNTIF('Dummy Invoice Summary'!$H:$H,MONTH(I$6))</f>
        <v>0</v>
      </c>
      <c r="J8" s="281">
        <f ca="1">SUMPRODUCT(('Dummy Invoice Summary'!$F$7:$F$1506&lt;&gt;"")*('Dummy Invoice Summary'!$H$7:$H$1506=MONTH(I$6))*1)</f>
        <v>0</v>
      </c>
      <c r="K8" s="281">
        <f ca="1">COUNTIF('Dummy Invoice Summary'!$H:$H,MONTH(K$6))</f>
        <v>0</v>
      </c>
      <c r="L8" s="281">
        <f ca="1">SUMPRODUCT(('Dummy Invoice Summary'!$F$7:$F$1506&lt;&gt;"")*('Dummy Invoice Summary'!$H$7:$H$1506=MONTH(K$6))*1)</f>
        <v>0</v>
      </c>
      <c r="M8" s="281">
        <f ca="1">COUNTIF('Dummy Invoice Summary'!$H:$H,MONTH(M$6))</f>
        <v>0</v>
      </c>
      <c r="N8" s="281">
        <f ca="1">SUMPRODUCT(('Dummy Invoice Summary'!$F$7:$F$1506&lt;&gt;"")*('Dummy Invoice Summary'!$H$7:$H$1506=MONTH(M$6))*1)</f>
        <v>0</v>
      </c>
      <c r="O8" s="281">
        <f ca="1">COUNTIF('Dummy Invoice Summary'!$H:$H,MONTH(O$6))</f>
        <v>0</v>
      </c>
      <c r="P8" s="281">
        <f ca="1">SUMPRODUCT(('Dummy Invoice Summary'!$F$7:$F$1506&lt;&gt;"")*('Dummy Invoice Summary'!$H$7:$H$1506=MONTH(O$6))*1)</f>
        <v>0</v>
      </c>
      <c r="Q8" s="281">
        <f ca="1">COUNTIF('Dummy Invoice Summary'!$H:$H,MONTH(Q$6))</f>
        <v>0</v>
      </c>
      <c r="R8" s="281">
        <f ca="1">SUMPRODUCT(('Dummy Invoice Summary'!$F$7:$F$1506&lt;&gt;"")*('Dummy Invoice Summary'!$H$7:$H$1506=MONTH(Q$6))*1)</f>
        <v>0</v>
      </c>
      <c r="S8" s="281">
        <f ca="1">COUNTIF('Dummy Invoice Summary'!$H:$H,MONTH(S$6))</f>
        <v>0</v>
      </c>
      <c r="T8" s="281">
        <f ca="1">SUMPRODUCT(('Dummy Invoice Summary'!$F$7:$F$1506&lt;&gt;"")*('Dummy Invoice Summary'!$H$7:$H$1506=MONTH(S$6))*1)</f>
        <v>0</v>
      </c>
      <c r="U8" s="281">
        <f ca="1">COUNTIF('Dummy Invoice Summary'!$H:$H,MONTH(U$6))</f>
        <v>0</v>
      </c>
      <c r="V8" s="281">
        <f ca="1">SUMPRODUCT(('Dummy Invoice Summary'!$F$7:$F$1506&lt;&gt;"")*('Dummy Invoice Summary'!$H$7:$H$1506=MONTH(U$6))*1)</f>
        <v>0</v>
      </c>
      <c r="W8" s="281">
        <f ca="1">COUNTIF('Dummy Invoice Summary'!$H:$H,MONTH(W$6))</f>
        <v>0</v>
      </c>
      <c r="X8" s="281">
        <f ca="1">SUMPRODUCT(('Dummy Invoice Summary'!$F$7:$F$1506&lt;&gt;"")*('Dummy Invoice Summary'!$H$7:$H$1506=MONTH(W$6))*1)</f>
        <v>0</v>
      </c>
      <c r="Y8" s="281">
        <f ca="1">COUNTIF('Dummy Invoice Summary'!$H:$H,MONTH(Y$6))</f>
        <v>0</v>
      </c>
      <c r="Z8" s="281">
        <f ca="1">SUMPRODUCT(('Dummy Invoice Summary'!$F$7:$F$1506&lt;&gt;"")*('Dummy Invoice Summary'!$H$7:$H$1506=MONTH(Y$6))*1)</f>
        <v>0</v>
      </c>
    </row>
    <row r="9" spans="1:30" x14ac:dyDescent="0.35">
      <c r="B9" s="282"/>
      <c r="C9" s="283"/>
      <c r="D9" s="283"/>
      <c r="E9" s="283"/>
      <c r="F9" s="283"/>
      <c r="G9" s="283"/>
      <c r="H9" s="283"/>
      <c r="I9" s="283"/>
      <c r="J9" s="283"/>
      <c r="K9" s="283"/>
      <c r="L9" s="283"/>
      <c r="M9" s="283"/>
      <c r="N9" s="283"/>
      <c r="O9" s="283"/>
      <c r="P9" s="283"/>
      <c r="Q9" s="283"/>
      <c r="R9" s="283"/>
      <c r="S9" s="283"/>
      <c r="T9" s="283"/>
      <c r="U9" s="283"/>
      <c r="V9" s="283"/>
      <c r="W9" s="283"/>
      <c r="X9" s="283"/>
      <c r="Y9" s="283"/>
      <c r="Z9" s="283"/>
    </row>
    <row r="10" spans="1:30" x14ac:dyDescent="0.35">
      <c r="B10" s="284" t="s">
        <v>220</v>
      </c>
      <c r="C10" s="285">
        <f ca="1">SUMIF('Dummy Invoice Summary'!$H:$H,MONTH(C$6),'Dummy Invoice Summary'!$G:$G)</f>
        <v>0</v>
      </c>
      <c r="D10" s="285">
        <f ca="1">IFERROR(SUMPRODUCT(('Dummy Invoice Summary'!$F$7:$F$1506&lt;&gt;"")*('Dummy Invoice Summary'!$H$7:$H$1506=MONTH(C$6))*'Dummy Invoice Summary'!$AH$7:$AH$1506),0)</f>
        <v>0</v>
      </c>
      <c r="E10" s="285">
        <f ca="1">SUMIF('Dummy Invoice Summary'!$H:$H,MONTH(E$6),'Dummy Invoice Summary'!$G:$G)</f>
        <v>0</v>
      </c>
      <c r="F10" s="285">
        <f ca="1">IFERROR(SUMPRODUCT(('Dummy Invoice Summary'!$F$7:$F$1506&lt;&gt;"")*('Dummy Invoice Summary'!$H$7:$H$1506=MONTH(E$6))*'Dummy Invoice Summary'!$AH$7:$AH$1506),0)</f>
        <v>0</v>
      </c>
      <c r="G10" s="285">
        <f ca="1">SUMIF('Dummy Invoice Summary'!$H:$H,MONTH(G$6),'Dummy Invoice Summary'!$G:$G)</f>
        <v>0</v>
      </c>
      <c r="H10" s="285">
        <f ca="1">IFERROR(SUMPRODUCT(('Dummy Invoice Summary'!$F$7:$F$1506&lt;&gt;"")*('Dummy Invoice Summary'!$H$7:$H$1506=MONTH(G$6))*'Dummy Invoice Summary'!$AH$7:$AH$1506),0)</f>
        <v>0</v>
      </c>
      <c r="I10" s="285">
        <f ca="1">SUMIF('Dummy Invoice Summary'!$H:$H,MONTH(I$6),'Dummy Invoice Summary'!$G:$G)</f>
        <v>0</v>
      </c>
      <c r="J10" s="285">
        <f ca="1">IFERROR(SUMPRODUCT(('Dummy Invoice Summary'!$F$7:$F$1506&lt;&gt;"")*('Dummy Invoice Summary'!$H$7:$H$1506=MONTH(I$6))*'Dummy Invoice Summary'!$AH$7:$AH$1506),0)</f>
        <v>0</v>
      </c>
      <c r="K10" s="285">
        <f ca="1">SUMIF('Dummy Invoice Summary'!$H:$H,MONTH(K$6),'Dummy Invoice Summary'!$G:$G)</f>
        <v>0</v>
      </c>
      <c r="L10" s="285">
        <f ca="1">IFERROR(SUMPRODUCT(('Dummy Invoice Summary'!$F$7:$F$1506&lt;&gt;"")*('Dummy Invoice Summary'!$H$7:$H$1506=MONTH(K$6))*'Dummy Invoice Summary'!$AH$7:$AH$1506),0)</f>
        <v>0</v>
      </c>
      <c r="M10" s="285">
        <f ca="1">SUMIF('Dummy Invoice Summary'!$H:$H,MONTH(M$6),'Dummy Invoice Summary'!$G:$G)</f>
        <v>0</v>
      </c>
      <c r="N10" s="285">
        <f ca="1">IFERROR(SUMPRODUCT(('Dummy Invoice Summary'!$F$7:$F$1506&lt;&gt;"")*('Dummy Invoice Summary'!$H$7:$H$1506=MONTH(M$6))*'Dummy Invoice Summary'!$AH$7:$AH$1506),0)</f>
        <v>0</v>
      </c>
      <c r="O10" s="285">
        <f ca="1">SUMIF('Dummy Invoice Summary'!$H:$H,MONTH(O$6),'Dummy Invoice Summary'!$G:$G)</f>
        <v>0</v>
      </c>
      <c r="P10" s="285">
        <f ca="1">IFERROR(SUMPRODUCT(('Dummy Invoice Summary'!$F$7:$F$1506&lt;&gt;"")*('Dummy Invoice Summary'!$H$7:$H$1506=MONTH(O$6))*'Dummy Invoice Summary'!$AH$7:$AH$1506),0)</f>
        <v>0</v>
      </c>
      <c r="Q10" s="285">
        <f ca="1">SUMIF('Dummy Invoice Summary'!$H:$H,MONTH(Q$6),'Dummy Invoice Summary'!$G:$G)</f>
        <v>0</v>
      </c>
      <c r="R10" s="285">
        <f ca="1">IFERROR(SUMPRODUCT(('Dummy Invoice Summary'!$F$7:$F$1506&lt;&gt;"")*('Dummy Invoice Summary'!$H$7:$H$1506=MONTH(Q$6))*'Dummy Invoice Summary'!$AH$7:$AH$1506),0)</f>
        <v>0</v>
      </c>
      <c r="S10" s="285">
        <f ca="1">SUMIF('Dummy Invoice Summary'!$H:$H,MONTH(S$6),'Dummy Invoice Summary'!$G:$G)</f>
        <v>0</v>
      </c>
      <c r="T10" s="285">
        <f ca="1">IFERROR(SUMPRODUCT(('Dummy Invoice Summary'!$F$7:$F$1506&lt;&gt;"")*('Dummy Invoice Summary'!$H$7:$H$1506=MONTH(S$6))*'Dummy Invoice Summary'!$AH$7:$AH$1506),0)</f>
        <v>0</v>
      </c>
      <c r="U10" s="285">
        <f ca="1">SUMIF('Dummy Invoice Summary'!$H:$H,MONTH(U$6),'Dummy Invoice Summary'!$G:$G)</f>
        <v>0</v>
      </c>
      <c r="V10" s="285">
        <f ca="1">IFERROR(SUMPRODUCT(('Dummy Invoice Summary'!$F$7:$F$1506&lt;&gt;"")*('Dummy Invoice Summary'!$H$7:$H$1506=MONTH(U$6))*'Dummy Invoice Summary'!$AH$7:$AH$1506),0)</f>
        <v>0</v>
      </c>
      <c r="W10" s="285">
        <f ca="1">SUMIF('Dummy Invoice Summary'!$H:$H,MONTH(W$6),'Dummy Invoice Summary'!$G:$G)</f>
        <v>0</v>
      </c>
      <c r="X10" s="285">
        <f ca="1">IFERROR(SUMPRODUCT(('Dummy Invoice Summary'!$F$7:$F$1506&lt;&gt;"")*('Dummy Invoice Summary'!$H$7:$H$1506=MONTH(W$6))*'Dummy Invoice Summary'!$AH$7:$AH$1506),0)</f>
        <v>0</v>
      </c>
      <c r="Y10" s="285">
        <f ca="1">SUMIF('Dummy Invoice Summary'!$H:$H,MONTH(Y$6),'Dummy Invoice Summary'!$G:$G)</f>
        <v>0</v>
      </c>
      <c r="Z10" s="285">
        <f ca="1">IFERROR(SUMPRODUCT(('Dummy Invoice Summary'!$F$7:$F$1506&lt;&gt;"")*('Dummy Invoice Summary'!$H$7:$H$1506=MONTH(Y$6))*'Dummy Invoice Summary'!$AH$7:$AH$1506),0)</f>
        <v>0</v>
      </c>
    </row>
    <row r="11" spans="1:30" x14ac:dyDescent="0.35">
      <c r="B11" s="286" t="s">
        <v>263</v>
      </c>
      <c r="C11" s="287">
        <f ca="1">SUMIF('Dummy Invoice Summary'!$H:$H,MONTH(C$6),'Dummy Invoice Summary'!$AE:$AE)</f>
        <v>0</v>
      </c>
      <c r="D11" s="287">
        <f ca="1">IFERROR(SUMPRODUCT(('Dummy Invoice Summary'!$F$7:$F$1506&lt;&gt;"")*('Dummy Invoice Summary'!$H$7:$H$1506=MONTH(C$6))*'Dummy Invoice Summary'!$AE$7:$AE$1506),0)</f>
        <v>0</v>
      </c>
      <c r="E11" s="287">
        <f ca="1">SUMIF('Dummy Invoice Summary'!$H:$H,MONTH(E$6),'Dummy Invoice Summary'!$AE:$AE)</f>
        <v>0</v>
      </c>
      <c r="F11" s="287">
        <f ca="1">IFERROR(SUMPRODUCT(('Dummy Invoice Summary'!$F$7:$F$1506&lt;&gt;"")*('Dummy Invoice Summary'!$H$7:$H$1506=MONTH(E$6))*'Dummy Invoice Summary'!$AE$7:$AE$1506),0)</f>
        <v>0</v>
      </c>
      <c r="G11" s="287">
        <f ca="1">SUMIF('Dummy Invoice Summary'!$H:$H,MONTH(G$6),'Dummy Invoice Summary'!$AE:$AE)</f>
        <v>0</v>
      </c>
      <c r="H11" s="287">
        <f ca="1">IFERROR(SUMPRODUCT(('Dummy Invoice Summary'!$F$7:$F$1506&lt;&gt;"")*('Dummy Invoice Summary'!$H$7:$H$1506=MONTH(G$6))*'Dummy Invoice Summary'!$AE$7:$AE$1506),0)</f>
        <v>0</v>
      </c>
      <c r="I11" s="287">
        <f ca="1">SUMIF('Dummy Invoice Summary'!$H:$H,MONTH(I$6),'Dummy Invoice Summary'!$AE:$AE)</f>
        <v>0</v>
      </c>
      <c r="J11" s="287">
        <f ca="1">IFERROR(SUMPRODUCT(('Dummy Invoice Summary'!$F$7:$F$1506&lt;&gt;"")*('Dummy Invoice Summary'!$H$7:$H$1506=MONTH(I$6))*'Dummy Invoice Summary'!$AE$7:$AE$1506),0)</f>
        <v>0</v>
      </c>
      <c r="K11" s="287">
        <f ca="1">SUMIF('Dummy Invoice Summary'!$H:$H,MONTH(K$6),'Dummy Invoice Summary'!$AE:$AE)</f>
        <v>0</v>
      </c>
      <c r="L11" s="287">
        <f ca="1">IFERROR(SUMPRODUCT(('Dummy Invoice Summary'!$F$7:$F$1506&lt;&gt;"")*('Dummy Invoice Summary'!$H$7:$H$1506=MONTH(K$6))*'Dummy Invoice Summary'!$AE$7:$AE$1506),0)</f>
        <v>0</v>
      </c>
      <c r="M11" s="287">
        <f ca="1">SUMIF('Dummy Invoice Summary'!$H:$H,MONTH(M$6),'Dummy Invoice Summary'!$AE:$AE)</f>
        <v>0</v>
      </c>
      <c r="N11" s="287">
        <f ca="1">IFERROR(SUMPRODUCT(('Dummy Invoice Summary'!$F$7:$F$1506&lt;&gt;"")*('Dummy Invoice Summary'!$H$7:$H$1506=MONTH(M$6))*'Dummy Invoice Summary'!$AE$7:$AE$1506),0)</f>
        <v>0</v>
      </c>
      <c r="O11" s="287">
        <f ca="1">SUMIF('Dummy Invoice Summary'!$H:$H,MONTH(O$6),'Dummy Invoice Summary'!$AE:$AE)</f>
        <v>0</v>
      </c>
      <c r="P11" s="287">
        <f ca="1">IFERROR(SUMPRODUCT(('Dummy Invoice Summary'!$F$7:$F$1506&lt;&gt;"")*('Dummy Invoice Summary'!$H$7:$H$1506=MONTH(O$6))*'Dummy Invoice Summary'!$AE$7:$AE$1506),0)</f>
        <v>0</v>
      </c>
      <c r="Q11" s="287">
        <f ca="1">SUMIF('Dummy Invoice Summary'!$H:$H,MONTH(Q$6),'Dummy Invoice Summary'!$AE:$AE)</f>
        <v>0</v>
      </c>
      <c r="R11" s="287">
        <f ca="1">IFERROR(SUMPRODUCT(('Dummy Invoice Summary'!$F$7:$F$1506&lt;&gt;"")*('Dummy Invoice Summary'!$H$7:$H$1506=MONTH(Q$6))*'Dummy Invoice Summary'!$AE$7:$AE$1506),0)</f>
        <v>0</v>
      </c>
      <c r="S11" s="287">
        <f ca="1">SUMIF('Dummy Invoice Summary'!$H:$H,MONTH(S$6),'Dummy Invoice Summary'!$AE:$AE)</f>
        <v>0</v>
      </c>
      <c r="T11" s="287">
        <f ca="1">IFERROR(SUMPRODUCT(('Dummy Invoice Summary'!$F$7:$F$1506&lt;&gt;"")*('Dummy Invoice Summary'!$H$7:$H$1506=MONTH(S$6))*'Dummy Invoice Summary'!$AE$7:$AE$1506),0)</f>
        <v>0</v>
      </c>
      <c r="U11" s="287">
        <f ca="1">SUMIF('Dummy Invoice Summary'!$H:$H,MONTH(U$6),'Dummy Invoice Summary'!$AE:$AE)</f>
        <v>0</v>
      </c>
      <c r="V11" s="287">
        <f ca="1">IFERROR(SUMPRODUCT(('Dummy Invoice Summary'!$F$7:$F$1506&lt;&gt;"")*('Dummy Invoice Summary'!$H$7:$H$1506=MONTH(U$6))*'Dummy Invoice Summary'!$AE$7:$AE$1506),0)</f>
        <v>0</v>
      </c>
      <c r="W11" s="287">
        <f ca="1">SUMIF('Dummy Invoice Summary'!$H:$H,MONTH(W$6),'Dummy Invoice Summary'!$AE:$AE)</f>
        <v>0</v>
      </c>
      <c r="X11" s="287">
        <f ca="1">IFERROR(SUMPRODUCT(('Dummy Invoice Summary'!$F$7:$F$1506&lt;&gt;"")*('Dummy Invoice Summary'!$H$7:$H$1506=MONTH(W$6))*'Dummy Invoice Summary'!$AE$7:$AE$1506),0)</f>
        <v>0</v>
      </c>
      <c r="Y11" s="287">
        <f ca="1">SUMIF('Dummy Invoice Summary'!$H:$H,MONTH(Y$6),'Dummy Invoice Summary'!$AE:$AE)</f>
        <v>0</v>
      </c>
      <c r="Z11" s="287">
        <f ca="1">IFERROR(SUMPRODUCT(('Dummy Invoice Summary'!$F$7:$F$1506&lt;&gt;"")*('Dummy Invoice Summary'!$H$7:$H$1506=MONTH(Y$6))*'Dummy Invoice Summary'!$AE$7:$AE$1506),0)</f>
        <v>0</v>
      </c>
    </row>
    <row r="12" spans="1:30" x14ac:dyDescent="0.35">
      <c r="B12" s="286" t="s">
        <v>264</v>
      </c>
      <c r="C12" s="287">
        <f ca="1">SUMIF('Dummy Invoice Summary'!$H:$H,MONTH(C$6),'Dummy Invoice Summary'!$AF:$AF)</f>
        <v>0</v>
      </c>
      <c r="D12" s="287">
        <f ca="1">IFERROR(SUMPRODUCT(('Dummy Invoice Summary'!$F$7:$F$1506&lt;&gt;"")*('Dummy Invoice Summary'!$H$7:$H$1506=MONTH(C$6))*'Dummy Invoice Summary'!$AF$7:$AF$1506),0)</f>
        <v>0</v>
      </c>
      <c r="E12" s="287">
        <f ca="1">SUMIF('Dummy Invoice Summary'!$H:$H,MONTH(E$6),'Dummy Invoice Summary'!$AF:$AF)</f>
        <v>0</v>
      </c>
      <c r="F12" s="287">
        <f ca="1">IFERROR(SUMPRODUCT(('Dummy Invoice Summary'!$F$7:$F$1506&lt;&gt;"")*('Dummy Invoice Summary'!$H$7:$H$1506=MONTH(E$6))*'Dummy Invoice Summary'!$AF$7:$AF$1506),0)</f>
        <v>0</v>
      </c>
      <c r="G12" s="287">
        <f ca="1">SUMIF('Dummy Invoice Summary'!$H:$H,MONTH(G$6),'Dummy Invoice Summary'!$AF:$AF)</f>
        <v>0</v>
      </c>
      <c r="H12" s="287">
        <f ca="1">IFERROR(SUMPRODUCT(('Dummy Invoice Summary'!$F$7:$F$1506&lt;&gt;"")*('Dummy Invoice Summary'!$H$7:$H$1506=MONTH(G$6))*'Dummy Invoice Summary'!$AF$7:$AF$1506),0)</f>
        <v>0</v>
      </c>
      <c r="I12" s="287">
        <f ca="1">SUMIF('Dummy Invoice Summary'!$H:$H,MONTH(I$6),'Dummy Invoice Summary'!$AF:$AF)</f>
        <v>0</v>
      </c>
      <c r="J12" s="287">
        <f ca="1">IFERROR(SUMPRODUCT(('Dummy Invoice Summary'!$F$7:$F$1506&lt;&gt;"")*('Dummy Invoice Summary'!$H$7:$H$1506=MONTH(I$6))*'Dummy Invoice Summary'!$AF$7:$AF$1506),0)</f>
        <v>0</v>
      </c>
      <c r="K12" s="287">
        <f ca="1">SUMIF('Dummy Invoice Summary'!$H:$H,MONTH(K$6),'Dummy Invoice Summary'!$AF:$AF)</f>
        <v>0</v>
      </c>
      <c r="L12" s="287">
        <f ca="1">IFERROR(SUMPRODUCT(('Dummy Invoice Summary'!$F$7:$F$1506&lt;&gt;"")*('Dummy Invoice Summary'!$H$7:$H$1506=MONTH(K$6))*'Dummy Invoice Summary'!$AF$7:$AF$1506),0)</f>
        <v>0</v>
      </c>
      <c r="M12" s="287">
        <f ca="1">SUMIF('Dummy Invoice Summary'!$H:$H,MONTH(M$6),'Dummy Invoice Summary'!$AF:$AF)</f>
        <v>0</v>
      </c>
      <c r="N12" s="287">
        <f ca="1">IFERROR(SUMPRODUCT(('Dummy Invoice Summary'!$F$7:$F$1506&lt;&gt;"")*('Dummy Invoice Summary'!$H$7:$H$1506=MONTH(M$6))*'Dummy Invoice Summary'!$AF$7:$AF$1506),0)</f>
        <v>0</v>
      </c>
      <c r="O12" s="287">
        <f ca="1">SUMIF('Dummy Invoice Summary'!$H:$H,MONTH(O$6),'Dummy Invoice Summary'!$AF:$AF)</f>
        <v>0</v>
      </c>
      <c r="P12" s="287">
        <f ca="1">IFERROR(SUMPRODUCT(('Dummy Invoice Summary'!$F$7:$F$1506&lt;&gt;"")*('Dummy Invoice Summary'!$H$7:$H$1506=MONTH(O$6))*'Dummy Invoice Summary'!$AF$7:$AF$1506),0)</f>
        <v>0</v>
      </c>
      <c r="Q12" s="287">
        <f ca="1">SUMIF('Dummy Invoice Summary'!$H:$H,MONTH(Q$6),'Dummy Invoice Summary'!$AF:$AF)</f>
        <v>0</v>
      </c>
      <c r="R12" s="287">
        <f ca="1">IFERROR(SUMPRODUCT(('Dummy Invoice Summary'!$F$7:$F$1506&lt;&gt;"")*('Dummy Invoice Summary'!$H$7:$H$1506=MONTH(Q$6))*'Dummy Invoice Summary'!$AF$7:$AF$1506),0)</f>
        <v>0</v>
      </c>
      <c r="S12" s="287">
        <f ca="1">SUMIF('Dummy Invoice Summary'!$H:$H,MONTH(S$6),'Dummy Invoice Summary'!$AF:$AF)</f>
        <v>0</v>
      </c>
      <c r="T12" s="287">
        <f ca="1">IFERROR(SUMPRODUCT(('Dummy Invoice Summary'!$F$7:$F$1506&lt;&gt;"")*('Dummy Invoice Summary'!$H$7:$H$1506=MONTH(S$6))*'Dummy Invoice Summary'!$AF$7:$AF$1506),0)</f>
        <v>0</v>
      </c>
      <c r="U12" s="287">
        <f ca="1">SUMIF('Dummy Invoice Summary'!$H:$H,MONTH(U$6),'Dummy Invoice Summary'!$AF:$AF)</f>
        <v>0</v>
      </c>
      <c r="V12" s="287">
        <f ca="1">IFERROR(SUMPRODUCT(('Dummy Invoice Summary'!$F$7:$F$1506&lt;&gt;"")*('Dummy Invoice Summary'!$H$7:$H$1506=MONTH(U$6))*'Dummy Invoice Summary'!$AF$7:$AF$1506),0)</f>
        <v>0</v>
      </c>
      <c r="W12" s="287">
        <f ca="1">SUMIF('Dummy Invoice Summary'!$H:$H,MONTH(W$6),'Dummy Invoice Summary'!$AF:$AF)</f>
        <v>0</v>
      </c>
      <c r="X12" s="287">
        <f ca="1">IFERROR(SUMPRODUCT(('Dummy Invoice Summary'!$F$7:$F$1506&lt;&gt;"")*('Dummy Invoice Summary'!$H$7:$H$1506=MONTH(W$6))*'Dummy Invoice Summary'!$AF$7:$AF$1506),0)</f>
        <v>0</v>
      </c>
      <c r="Y12" s="287">
        <f ca="1">SUMIF('Dummy Invoice Summary'!$H:$H,MONTH(Y$6),'Dummy Invoice Summary'!$AF:$AF)</f>
        <v>0</v>
      </c>
      <c r="Z12" s="287">
        <f ca="1">IFERROR(SUMPRODUCT(('Dummy Invoice Summary'!$F$7:$F$1506&lt;&gt;"")*('Dummy Invoice Summary'!$H$7:$H$1506=MONTH(Y$6))*'Dummy Invoice Summary'!$AF$7:$AF$1506),0)</f>
        <v>0</v>
      </c>
    </row>
    <row r="13" spans="1:30" x14ac:dyDescent="0.35">
      <c r="B13" s="286" t="s">
        <v>265</v>
      </c>
      <c r="C13" s="287">
        <f ca="1">SUMIF('Dummy Invoice Summary'!$H:$H,MONTH(C$6),'Dummy Invoice Summary'!$AG:$AG)</f>
        <v>0</v>
      </c>
      <c r="D13" s="287">
        <f ca="1">IFERROR(SUMPRODUCT(('Dummy Invoice Summary'!$F$7:$F$1506&lt;&gt;"")*('Dummy Invoice Summary'!$H$7:$H$1506=MONTH(C$6))*'Dummy Invoice Summary'!$AG$7:$AG$1506),0)</f>
        <v>0</v>
      </c>
      <c r="E13" s="287">
        <f ca="1">SUMIF('Dummy Invoice Summary'!$H:$H,MONTH(E$6),'Dummy Invoice Summary'!$AG:$AG)</f>
        <v>0</v>
      </c>
      <c r="F13" s="287">
        <f ca="1">IFERROR(SUMPRODUCT(('Dummy Invoice Summary'!$F$7:$F$1506&lt;&gt;"")*('Dummy Invoice Summary'!$H$7:$H$1506=MONTH(E$6))*'Dummy Invoice Summary'!$AG$7:$AG$1506),0)</f>
        <v>0</v>
      </c>
      <c r="G13" s="287">
        <f ca="1">SUMIF('Dummy Invoice Summary'!$H:$H,MONTH(G$6),'Dummy Invoice Summary'!$AG:$AG)</f>
        <v>0</v>
      </c>
      <c r="H13" s="287">
        <f ca="1">IFERROR(SUMPRODUCT(('Dummy Invoice Summary'!$F$7:$F$1506&lt;&gt;"")*('Dummy Invoice Summary'!$H$7:$H$1506=MONTH(G$6))*'Dummy Invoice Summary'!$AG$7:$AG$1506),0)</f>
        <v>0</v>
      </c>
      <c r="I13" s="287">
        <f ca="1">SUMIF('Dummy Invoice Summary'!$H:$H,MONTH(I$6),'Dummy Invoice Summary'!$AG:$AG)</f>
        <v>0</v>
      </c>
      <c r="J13" s="287">
        <f ca="1">IFERROR(SUMPRODUCT(('Dummy Invoice Summary'!$F$7:$F$1506&lt;&gt;"")*('Dummy Invoice Summary'!$H$7:$H$1506=MONTH(I$6))*'Dummy Invoice Summary'!$AG$7:$AG$1506),0)</f>
        <v>0</v>
      </c>
      <c r="K13" s="287">
        <f ca="1">SUMIF('Dummy Invoice Summary'!$H:$H,MONTH(K$6),'Dummy Invoice Summary'!$AG:$AG)</f>
        <v>0</v>
      </c>
      <c r="L13" s="287">
        <f ca="1">IFERROR(SUMPRODUCT(('Dummy Invoice Summary'!$F$7:$F$1506&lt;&gt;"")*('Dummy Invoice Summary'!$H$7:$H$1506=MONTH(K$6))*'Dummy Invoice Summary'!$AG$7:$AG$1506),0)</f>
        <v>0</v>
      </c>
      <c r="M13" s="287">
        <f ca="1">SUMIF('Dummy Invoice Summary'!$H:$H,MONTH(M$6),'Dummy Invoice Summary'!$AG:$AG)</f>
        <v>0</v>
      </c>
      <c r="N13" s="287">
        <f ca="1">IFERROR(SUMPRODUCT(('Dummy Invoice Summary'!$F$7:$F$1506&lt;&gt;"")*('Dummy Invoice Summary'!$H$7:$H$1506=MONTH(M$6))*'Dummy Invoice Summary'!$AG$7:$AG$1506),0)</f>
        <v>0</v>
      </c>
      <c r="O13" s="287">
        <f ca="1">SUMIF('Dummy Invoice Summary'!$H:$H,MONTH(O$6),'Dummy Invoice Summary'!$AG:$AG)</f>
        <v>0</v>
      </c>
      <c r="P13" s="287">
        <f ca="1">IFERROR(SUMPRODUCT(('Dummy Invoice Summary'!$F$7:$F$1506&lt;&gt;"")*('Dummy Invoice Summary'!$H$7:$H$1506=MONTH(O$6))*'Dummy Invoice Summary'!$AG$7:$AG$1506),0)</f>
        <v>0</v>
      </c>
      <c r="Q13" s="287">
        <f ca="1">SUMIF('Dummy Invoice Summary'!$H:$H,MONTH(Q$6),'Dummy Invoice Summary'!$AG:$AG)</f>
        <v>0</v>
      </c>
      <c r="R13" s="287">
        <f ca="1">IFERROR(SUMPRODUCT(('Dummy Invoice Summary'!$F$7:$F$1506&lt;&gt;"")*('Dummy Invoice Summary'!$H$7:$H$1506=MONTH(Q$6))*'Dummy Invoice Summary'!$AG$7:$AG$1506),0)</f>
        <v>0</v>
      </c>
      <c r="S13" s="287">
        <f ca="1">SUMIF('Dummy Invoice Summary'!$H:$H,MONTH(S$6),'Dummy Invoice Summary'!$AG:$AG)</f>
        <v>0</v>
      </c>
      <c r="T13" s="287">
        <f ca="1">IFERROR(SUMPRODUCT(('Dummy Invoice Summary'!$F$7:$F$1506&lt;&gt;"")*('Dummy Invoice Summary'!$H$7:$H$1506=MONTH(S$6))*'Dummy Invoice Summary'!$AG$7:$AG$1506),0)</f>
        <v>0</v>
      </c>
      <c r="U13" s="287">
        <f ca="1">SUMIF('Dummy Invoice Summary'!$H:$H,MONTH(U$6),'Dummy Invoice Summary'!$AG:$AG)</f>
        <v>0</v>
      </c>
      <c r="V13" s="287">
        <f ca="1">IFERROR(SUMPRODUCT(('Dummy Invoice Summary'!$F$7:$F$1506&lt;&gt;"")*('Dummy Invoice Summary'!$H$7:$H$1506=MONTH(U$6))*'Dummy Invoice Summary'!$AG$7:$AG$1506),0)</f>
        <v>0</v>
      </c>
      <c r="W13" s="287">
        <f ca="1">SUMIF('Dummy Invoice Summary'!$H:$H,MONTH(W$6),'Dummy Invoice Summary'!$AG:$AG)</f>
        <v>0</v>
      </c>
      <c r="X13" s="287">
        <f ca="1">IFERROR(SUMPRODUCT(('Dummy Invoice Summary'!$F$7:$F$1506&lt;&gt;"")*('Dummy Invoice Summary'!$H$7:$H$1506=MONTH(W$6))*'Dummy Invoice Summary'!$AG$7:$AG$1506),0)</f>
        <v>0</v>
      </c>
      <c r="Y13" s="287">
        <f ca="1">SUMIF('Dummy Invoice Summary'!$H:$H,MONTH(Y$6),'Dummy Invoice Summary'!$AG:$AG)</f>
        <v>0</v>
      </c>
      <c r="Z13" s="287">
        <f ca="1">IFERROR(SUMPRODUCT(('Dummy Invoice Summary'!$F$7:$F$1506&lt;&gt;"")*('Dummy Invoice Summary'!$H$7:$H$1506=MONTH(Y$6))*'Dummy Invoice Summary'!$AG$7:$AG$1506),0)</f>
        <v>0</v>
      </c>
    </row>
    <row r="14" spans="1:30" x14ac:dyDescent="0.35">
      <c r="B14" s="286" t="s">
        <v>37</v>
      </c>
      <c r="C14" s="287">
        <f ca="1">C10-SUM(C11:C13)</f>
        <v>0</v>
      </c>
      <c r="D14" s="287">
        <f ca="1">D10-SUM(D11:D13)</f>
        <v>0</v>
      </c>
      <c r="E14" s="287">
        <f t="shared" ref="E14:Y14" ca="1" si="0">E10-SUM(E11:E13)</f>
        <v>0</v>
      </c>
      <c r="F14" s="287">
        <f ca="1">F10-SUM(F11:F13)</f>
        <v>0</v>
      </c>
      <c r="G14" s="287">
        <f t="shared" ca="1" si="0"/>
        <v>0</v>
      </c>
      <c r="H14" s="287">
        <f ca="1">H10-SUM(H11:H13)</f>
        <v>0</v>
      </c>
      <c r="I14" s="287">
        <f t="shared" ca="1" si="0"/>
        <v>0</v>
      </c>
      <c r="J14" s="287">
        <f ca="1">J10-SUM(J11:J13)</f>
        <v>0</v>
      </c>
      <c r="K14" s="287">
        <f t="shared" ca="1" si="0"/>
        <v>0</v>
      </c>
      <c r="L14" s="287">
        <f ca="1">L10-SUM(L11:L13)</f>
        <v>0</v>
      </c>
      <c r="M14" s="287">
        <f t="shared" ca="1" si="0"/>
        <v>0</v>
      </c>
      <c r="N14" s="287">
        <f ca="1">N10-SUM(N11:N13)</f>
        <v>0</v>
      </c>
      <c r="O14" s="287">
        <f t="shared" ca="1" si="0"/>
        <v>0</v>
      </c>
      <c r="P14" s="287">
        <f ca="1">P10-SUM(P11:P13)</f>
        <v>0</v>
      </c>
      <c r="Q14" s="287">
        <f t="shared" ca="1" si="0"/>
        <v>0</v>
      </c>
      <c r="R14" s="287">
        <f ca="1">R10-SUM(R11:R13)</f>
        <v>0</v>
      </c>
      <c r="S14" s="287">
        <f t="shared" ca="1" si="0"/>
        <v>0</v>
      </c>
      <c r="T14" s="287">
        <f ca="1">T10-SUM(T11:T13)</f>
        <v>0</v>
      </c>
      <c r="U14" s="287">
        <f t="shared" ca="1" si="0"/>
        <v>0</v>
      </c>
      <c r="V14" s="287">
        <f ca="1">V10-SUM(V11:V13)</f>
        <v>0</v>
      </c>
      <c r="W14" s="287">
        <f t="shared" ca="1" si="0"/>
        <v>0</v>
      </c>
      <c r="X14" s="287">
        <f ca="1">X10-SUM(X11:X13)</f>
        <v>0</v>
      </c>
      <c r="Y14" s="287">
        <f t="shared" ca="1" si="0"/>
        <v>0</v>
      </c>
      <c r="Z14" s="287">
        <f ca="1">Z10-SUM(Z11:Z13)</f>
        <v>0</v>
      </c>
    </row>
    <row r="15" spans="1:30" x14ac:dyDescent="0.35">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row>
    <row r="16" spans="1:30" x14ac:dyDescent="0.35">
      <c r="B16" s="290"/>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row>
    <row r="17" spans="2:26" s="81" customFormat="1" ht="24.6" customHeight="1" x14ac:dyDescent="0.45">
      <c r="B17" s="444" t="s">
        <v>270</v>
      </c>
      <c r="C17" s="446">
        <v>42005</v>
      </c>
      <c r="D17" s="447"/>
      <c r="E17" s="446">
        <v>42036</v>
      </c>
      <c r="F17" s="447"/>
      <c r="G17" s="446">
        <v>42064</v>
      </c>
      <c r="H17" s="447"/>
      <c r="I17" s="446">
        <v>42095</v>
      </c>
      <c r="J17" s="447"/>
      <c r="K17" s="446">
        <v>42125</v>
      </c>
      <c r="L17" s="447"/>
      <c r="M17" s="446">
        <v>42156</v>
      </c>
      <c r="N17" s="447"/>
      <c r="O17" s="446">
        <v>42186</v>
      </c>
      <c r="P17" s="447"/>
      <c r="Q17" s="446">
        <v>42217</v>
      </c>
      <c r="R17" s="447"/>
      <c r="S17" s="446">
        <v>42248</v>
      </c>
      <c r="T17" s="447"/>
      <c r="U17" s="446">
        <v>42278</v>
      </c>
      <c r="V17" s="447"/>
      <c r="W17" s="446">
        <v>42309</v>
      </c>
      <c r="X17" s="447"/>
      <c r="Y17" s="446">
        <v>42339</v>
      </c>
      <c r="Z17" s="447"/>
    </row>
    <row r="18" spans="2:26" ht="18.600000000000001" customHeight="1" x14ac:dyDescent="0.35">
      <c r="B18" s="445"/>
      <c r="C18" s="278" t="s">
        <v>273</v>
      </c>
      <c r="D18" s="278" t="s">
        <v>236</v>
      </c>
      <c r="E18" s="278" t="s">
        <v>273</v>
      </c>
      <c r="F18" s="278" t="s">
        <v>236</v>
      </c>
      <c r="G18" s="278" t="s">
        <v>273</v>
      </c>
      <c r="H18" s="278" t="s">
        <v>236</v>
      </c>
      <c r="I18" s="278" t="s">
        <v>273</v>
      </c>
      <c r="J18" s="278" t="s">
        <v>236</v>
      </c>
      <c r="K18" s="278" t="s">
        <v>273</v>
      </c>
      <c r="L18" s="278" t="s">
        <v>236</v>
      </c>
      <c r="M18" s="278" t="s">
        <v>273</v>
      </c>
      <c r="N18" s="278" t="s">
        <v>236</v>
      </c>
      <c r="O18" s="278" t="s">
        <v>273</v>
      </c>
      <c r="P18" s="278" t="s">
        <v>236</v>
      </c>
      <c r="Q18" s="278" t="s">
        <v>273</v>
      </c>
      <c r="R18" s="278" t="s">
        <v>236</v>
      </c>
      <c r="S18" s="278" t="s">
        <v>273</v>
      </c>
      <c r="T18" s="278" t="s">
        <v>236</v>
      </c>
      <c r="U18" s="278" t="s">
        <v>273</v>
      </c>
      <c r="V18" s="278" t="s">
        <v>236</v>
      </c>
      <c r="W18" s="278" t="s">
        <v>273</v>
      </c>
      <c r="X18" s="278" t="s">
        <v>236</v>
      </c>
      <c r="Y18" s="278" t="s">
        <v>273</v>
      </c>
      <c r="Z18" s="279" t="s">
        <v>236</v>
      </c>
    </row>
    <row r="19" spans="2:26" s="62" customFormat="1" ht="26.4" customHeight="1" x14ac:dyDescent="0.3">
      <c r="B19" s="280" t="s">
        <v>274</v>
      </c>
      <c r="C19" s="281">
        <f ca="1">COUNTIF('Dummy Invoice Summary'!$I:$I,MONTH(C$6))</f>
        <v>0</v>
      </c>
      <c r="D19" s="281">
        <f ca="1">SUMPRODUCT(('Dummy Invoice Summary'!$F$7:$F$1506&lt;&gt;"")*('Dummy Invoice Summary'!$I$7:$I$1506=MONTH(C$6))*1)</f>
        <v>0</v>
      </c>
      <c r="E19" s="281">
        <f ca="1">COUNTIF('Dummy Invoice Summary'!$I:$I,MONTH(E$6))</f>
        <v>0</v>
      </c>
      <c r="F19" s="281">
        <f ca="1">SUMPRODUCT(('Dummy Invoice Summary'!$F$7:$F$1506&lt;&gt;"")*('Dummy Invoice Summary'!$I$7:$I$1506=MONTH(E$6))*1)</f>
        <v>0</v>
      </c>
      <c r="G19" s="281">
        <f ca="1">COUNTIF('Dummy Invoice Summary'!$I:$I,MONTH(G$6))</f>
        <v>0</v>
      </c>
      <c r="H19" s="281">
        <f ca="1">SUMPRODUCT(('Dummy Invoice Summary'!$F$7:$F$1506&lt;&gt;"")*('Dummy Invoice Summary'!$I$7:$I$1506=MONTH(G$6))*1)</f>
        <v>0</v>
      </c>
      <c r="I19" s="281">
        <f ca="1">COUNTIF('Dummy Invoice Summary'!$I:$I,MONTH(I$6))</f>
        <v>0</v>
      </c>
      <c r="J19" s="281">
        <f ca="1">SUMPRODUCT(('Dummy Invoice Summary'!$F$7:$F$1506&lt;&gt;"")*('Dummy Invoice Summary'!$I$7:$I$1506=MONTH(I$6))*1)</f>
        <v>0</v>
      </c>
      <c r="K19" s="281">
        <f ca="1">COUNTIF('Dummy Invoice Summary'!$I:$I,MONTH(K$6))</f>
        <v>0</v>
      </c>
      <c r="L19" s="281">
        <f ca="1">SUMPRODUCT(('Dummy Invoice Summary'!$F$7:$F$1506&lt;&gt;"")*('Dummy Invoice Summary'!$I$7:$I$1506=MONTH(K$6))*1)</f>
        <v>0</v>
      </c>
      <c r="M19" s="281">
        <f ca="1">COUNTIF('Dummy Invoice Summary'!$I:$I,MONTH(M$6))</f>
        <v>0</v>
      </c>
      <c r="N19" s="281">
        <f ca="1">SUMPRODUCT(('Dummy Invoice Summary'!$F$7:$F$1506&lt;&gt;"")*('Dummy Invoice Summary'!$I$7:$I$1506=MONTH(M$6))*1)</f>
        <v>0</v>
      </c>
      <c r="O19" s="281">
        <f ca="1">COUNTIF('Dummy Invoice Summary'!$I:$I,MONTH(O$6))</f>
        <v>0</v>
      </c>
      <c r="P19" s="281">
        <f ca="1">SUMPRODUCT(('Dummy Invoice Summary'!$F$7:$F$1506&lt;&gt;"")*('Dummy Invoice Summary'!$I$7:$I$1506=MONTH(O$6))*1)</f>
        <v>0</v>
      </c>
      <c r="Q19" s="281">
        <f ca="1">COUNTIF('Dummy Invoice Summary'!$I:$I,MONTH(Q$6))</f>
        <v>0</v>
      </c>
      <c r="R19" s="281">
        <f ca="1">SUMPRODUCT(('Dummy Invoice Summary'!$F$7:$F$1506&lt;&gt;"")*('Dummy Invoice Summary'!$I$7:$I$1506=MONTH(Q$6))*1)</f>
        <v>0</v>
      </c>
      <c r="S19" s="281">
        <f ca="1">COUNTIF('Dummy Invoice Summary'!$I:$I,MONTH(S$6))</f>
        <v>0</v>
      </c>
      <c r="T19" s="281">
        <f ca="1">SUMPRODUCT(('Dummy Invoice Summary'!$F$7:$F$1506&lt;&gt;"")*('Dummy Invoice Summary'!$I$7:$I$1506=MONTH(S$6))*1)</f>
        <v>0</v>
      </c>
      <c r="U19" s="281">
        <f ca="1">COUNTIF('Dummy Invoice Summary'!$I:$I,MONTH(U$6))</f>
        <v>0</v>
      </c>
      <c r="V19" s="281">
        <f ca="1">SUMPRODUCT(('Dummy Invoice Summary'!$F$7:$F$1506&lt;&gt;"")*('Dummy Invoice Summary'!$I$7:$I$1506=MONTH(U$6))*1)</f>
        <v>0</v>
      </c>
      <c r="W19" s="281">
        <f ca="1">COUNTIF('Dummy Invoice Summary'!$I:$I,MONTH(W$6))</f>
        <v>0</v>
      </c>
      <c r="X19" s="281">
        <f ca="1">SUMPRODUCT(('Dummy Invoice Summary'!$F$7:$F$1506&lt;&gt;"")*('Dummy Invoice Summary'!$I$7:$I$1506=MONTH(W$6))*1)</f>
        <v>0</v>
      </c>
      <c r="Y19" s="281">
        <f ca="1">COUNTIF('Dummy Invoice Summary'!$I:$I,MONTH(Y$6))</f>
        <v>0</v>
      </c>
      <c r="Z19" s="281">
        <f ca="1">SUMPRODUCT(('Dummy Invoice Summary'!$F$7:$F$1506&lt;&gt;"")*('Dummy Invoice Summary'!$I$7:$I$1506=MONTH(Y$6))*1)</f>
        <v>0</v>
      </c>
    </row>
    <row r="20" spans="2:26" x14ac:dyDescent="0.35">
      <c r="B20" s="282"/>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row>
    <row r="21" spans="2:26" x14ac:dyDescent="0.35">
      <c r="B21" s="284" t="s">
        <v>220</v>
      </c>
      <c r="C21" s="285">
        <f ca="1">SUMIF('Dummy Invoice Summary'!$I:$I,MONTH(C$6),'Dummy Invoice Summary'!$G:$G)</f>
        <v>0</v>
      </c>
      <c r="D21" s="285">
        <f ca="1">IFERROR(SUMPRODUCT(('Dummy Invoice Summary'!$F$7:$F$1506&lt;&gt;"")*('Dummy Invoice Summary'!$I$7:$I$1506=MONTH(C$6))*'Dummy Invoice Summary'!$AH$7:$AH$1506),0)</f>
        <v>0</v>
      </c>
      <c r="E21" s="285">
        <f ca="1">SUMIF('Dummy Invoice Summary'!$I:$I,MONTH(E$6),'Dummy Invoice Summary'!$G:$G)</f>
        <v>0</v>
      </c>
      <c r="F21" s="285">
        <f ca="1">IFERROR(SUMPRODUCT(('Dummy Invoice Summary'!$F$7:$F$1506&lt;&gt;"")*('Dummy Invoice Summary'!$I$7:$I$1506=MONTH(E$6))*'Dummy Invoice Summary'!$AH$7:$AH$1506),0)</f>
        <v>0</v>
      </c>
      <c r="G21" s="285">
        <f ca="1">SUMIF('Dummy Invoice Summary'!$I:$I,MONTH(G$6),'Dummy Invoice Summary'!$G:$G)</f>
        <v>0</v>
      </c>
      <c r="H21" s="285">
        <f ca="1">IFERROR(SUMPRODUCT(('Dummy Invoice Summary'!$F$7:$F$1506&lt;&gt;"")*('Dummy Invoice Summary'!$I$7:$I$1506=MONTH(G$6))*'Dummy Invoice Summary'!$AH$7:$AH$1506),0)</f>
        <v>0</v>
      </c>
      <c r="I21" s="285">
        <f ca="1">SUMIF('Dummy Invoice Summary'!$I:$I,MONTH(I$6),'Dummy Invoice Summary'!$G:$G)</f>
        <v>0</v>
      </c>
      <c r="J21" s="285">
        <f ca="1">IFERROR(SUMPRODUCT(('Dummy Invoice Summary'!$F$7:$F$1506&lt;&gt;"")*('Dummy Invoice Summary'!$I$7:$I$1506=MONTH(I$6))*'Dummy Invoice Summary'!$AH$7:$AH$1506),0)</f>
        <v>0</v>
      </c>
      <c r="K21" s="285">
        <f ca="1">SUMIF('Dummy Invoice Summary'!$I:$I,MONTH(K$6),'Dummy Invoice Summary'!$G:$G)</f>
        <v>0</v>
      </c>
      <c r="L21" s="285">
        <f ca="1">IFERROR(SUMPRODUCT(('Dummy Invoice Summary'!$F$7:$F$1506&lt;&gt;"")*('Dummy Invoice Summary'!$I$7:$I$1506=MONTH(K$6))*'Dummy Invoice Summary'!$AH$7:$AH$1506),0)</f>
        <v>0</v>
      </c>
      <c r="M21" s="285">
        <f ca="1">SUMIF('Dummy Invoice Summary'!$I:$I,MONTH(M$6),'Dummy Invoice Summary'!$G:$G)</f>
        <v>0</v>
      </c>
      <c r="N21" s="285">
        <f ca="1">IFERROR(SUMPRODUCT(('Dummy Invoice Summary'!$F$7:$F$1506&lt;&gt;"")*('Dummy Invoice Summary'!$I$7:$I$1506=MONTH(M$6))*'Dummy Invoice Summary'!$AH$7:$AH$1506),0)</f>
        <v>0</v>
      </c>
      <c r="O21" s="285">
        <f ca="1">SUMIF('Dummy Invoice Summary'!$I:$I,MONTH(O$6),'Dummy Invoice Summary'!$G:$G)</f>
        <v>0</v>
      </c>
      <c r="P21" s="285">
        <f ca="1">IFERROR(SUMPRODUCT(('Dummy Invoice Summary'!$F$7:$F$1506&lt;&gt;"")*('Dummy Invoice Summary'!$I$7:$I$1506=MONTH(O$6))*'Dummy Invoice Summary'!$AH$7:$AH$1506),0)</f>
        <v>0</v>
      </c>
      <c r="Q21" s="285">
        <f ca="1">SUMIF('Dummy Invoice Summary'!$I:$I,MONTH(Q$6),'Dummy Invoice Summary'!$G:$G)</f>
        <v>0</v>
      </c>
      <c r="R21" s="285">
        <f ca="1">IFERROR(SUMPRODUCT(('Dummy Invoice Summary'!$F$7:$F$1506&lt;&gt;"")*('Dummy Invoice Summary'!$I$7:$I$1506=MONTH(Q$6))*'Dummy Invoice Summary'!$AH$7:$AH$1506),0)</f>
        <v>0</v>
      </c>
      <c r="S21" s="285">
        <f ca="1">SUMIF('Dummy Invoice Summary'!$I:$I,MONTH(S$6),'Dummy Invoice Summary'!$G:$G)</f>
        <v>0</v>
      </c>
      <c r="T21" s="285">
        <f ca="1">IFERROR(SUMPRODUCT(('Dummy Invoice Summary'!$F$7:$F$1506&lt;&gt;"")*('Dummy Invoice Summary'!$I$7:$I$1506=MONTH(S$6))*'Dummy Invoice Summary'!$AH$7:$AH$1506),0)</f>
        <v>0</v>
      </c>
      <c r="U21" s="285">
        <f ca="1">SUMIF('Dummy Invoice Summary'!$I:$I,MONTH(U$6),'Dummy Invoice Summary'!$G:$G)</f>
        <v>0</v>
      </c>
      <c r="V21" s="285">
        <f ca="1">IFERROR(SUMPRODUCT(('Dummy Invoice Summary'!$F$7:$F$1506&lt;&gt;"")*('Dummy Invoice Summary'!$I$7:$I$1506=MONTH(U$6))*'Dummy Invoice Summary'!$AH$7:$AH$1506),0)</f>
        <v>0</v>
      </c>
      <c r="W21" s="285">
        <f ca="1">SUMIF('Dummy Invoice Summary'!$I:$I,MONTH(W$6),'Dummy Invoice Summary'!$G:$G)</f>
        <v>0</v>
      </c>
      <c r="X21" s="285">
        <f ca="1">IFERROR(SUMPRODUCT(('Dummy Invoice Summary'!$F$7:$F$1506&lt;&gt;"")*('Dummy Invoice Summary'!$I$7:$I$1506=MONTH(W$6))*'Dummy Invoice Summary'!$AH$7:$AH$1506),0)</f>
        <v>0</v>
      </c>
      <c r="Y21" s="285">
        <f ca="1">SUMIF('Dummy Invoice Summary'!$I:$I,MONTH(Y$6),'Dummy Invoice Summary'!$G:$G)</f>
        <v>0</v>
      </c>
      <c r="Z21" s="285">
        <f ca="1">IFERROR(SUMPRODUCT(('Dummy Invoice Summary'!$F$7:$F$1506&lt;&gt;"")*('Dummy Invoice Summary'!$I$7:$I$1506=MONTH(Y$6))*'Dummy Invoice Summary'!$AH$7:$AH$1506),0)</f>
        <v>0</v>
      </c>
    </row>
    <row r="22" spans="2:26" x14ac:dyDescent="0.35">
      <c r="B22" s="286" t="s">
        <v>263</v>
      </c>
      <c r="C22" s="287">
        <f ca="1">SUMIF('Dummy Invoice Summary'!$I:$I,MONTH(C$6),'Dummy Invoice Summary'!$AE:$AE)</f>
        <v>0</v>
      </c>
      <c r="D22" s="287">
        <f ca="1">IFERROR(SUMPRODUCT(('Dummy Invoice Summary'!$F$7:$F$1506&lt;&gt;"")*('Dummy Invoice Summary'!$I$7:$I$1506=MONTH(C$6))*'Dummy Invoice Summary'!$AE$7:$AE$1506),0)</f>
        <v>0</v>
      </c>
      <c r="E22" s="287">
        <f ca="1">SUMIF('Dummy Invoice Summary'!$I:$I,MONTH(E$6),'Dummy Invoice Summary'!$AE:$AE)</f>
        <v>0</v>
      </c>
      <c r="F22" s="287">
        <f ca="1">IFERROR(SUMPRODUCT(('Dummy Invoice Summary'!$F$7:$F$1506&lt;&gt;"")*('Dummy Invoice Summary'!$I$7:$I$1506=MONTH(E$6))*'Dummy Invoice Summary'!$AE$7:$AE$1506),0)</f>
        <v>0</v>
      </c>
      <c r="G22" s="287">
        <f ca="1">SUMIF('Dummy Invoice Summary'!$I:$I,MONTH(G$6),'Dummy Invoice Summary'!$AE:$AE)</f>
        <v>0</v>
      </c>
      <c r="H22" s="287">
        <f ca="1">IFERROR(SUMPRODUCT(('Dummy Invoice Summary'!$F$7:$F$1506&lt;&gt;"")*('Dummy Invoice Summary'!$I$7:$I$1506=MONTH(G$6))*'Dummy Invoice Summary'!$AE$7:$AE$1506),0)</f>
        <v>0</v>
      </c>
      <c r="I22" s="287">
        <f ca="1">SUMIF('Dummy Invoice Summary'!$I:$I,MONTH(I$6),'Dummy Invoice Summary'!$AE:$AE)</f>
        <v>0</v>
      </c>
      <c r="J22" s="287">
        <f ca="1">IFERROR(SUMPRODUCT(('Dummy Invoice Summary'!$F$7:$F$1506&lt;&gt;"")*('Dummy Invoice Summary'!$I$7:$I$1506=MONTH(I$6))*'Dummy Invoice Summary'!$AE$7:$AE$1506),0)</f>
        <v>0</v>
      </c>
      <c r="K22" s="287">
        <f ca="1">SUMIF('Dummy Invoice Summary'!$I:$I,MONTH(K$6),'Dummy Invoice Summary'!$AE:$AE)</f>
        <v>0</v>
      </c>
      <c r="L22" s="287">
        <f ca="1">IFERROR(SUMPRODUCT(('Dummy Invoice Summary'!$F$7:$F$1506&lt;&gt;"")*('Dummy Invoice Summary'!$I$7:$I$1506=MONTH(K$6))*'Dummy Invoice Summary'!$AE$7:$AE$1506),0)</f>
        <v>0</v>
      </c>
      <c r="M22" s="287">
        <f ca="1">SUMIF('Dummy Invoice Summary'!$I:$I,MONTH(M$6),'Dummy Invoice Summary'!$AE:$AE)</f>
        <v>0</v>
      </c>
      <c r="N22" s="287">
        <f ca="1">IFERROR(SUMPRODUCT(('Dummy Invoice Summary'!$F$7:$F$1506&lt;&gt;"")*('Dummy Invoice Summary'!$I$7:$I$1506=MONTH(M$6))*'Dummy Invoice Summary'!$AE$7:$AE$1506),0)</f>
        <v>0</v>
      </c>
      <c r="O22" s="287">
        <f ca="1">SUMIF('Dummy Invoice Summary'!$I:$I,MONTH(O$6),'Dummy Invoice Summary'!$AE:$AE)</f>
        <v>0</v>
      </c>
      <c r="P22" s="287">
        <f ca="1">IFERROR(SUMPRODUCT(('Dummy Invoice Summary'!$F$7:$F$1506&lt;&gt;"")*('Dummy Invoice Summary'!$I$7:$I$1506=MONTH(O$6))*'Dummy Invoice Summary'!$AE$7:$AE$1506),0)</f>
        <v>0</v>
      </c>
      <c r="Q22" s="287">
        <f ca="1">SUMIF('Dummy Invoice Summary'!$I:$I,MONTH(Q$6),'Dummy Invoice Summary'!$AE:$AE)</f>
        <v>0</v>
      </c>
      <c r="R22" s="287">
        <f ca="1">IFERROR(SUMPRODUCT(('Dummy Invoice Summary'!$F$7:$F$1506&lt;&gt;"")*('Dummy Invoice Summary'!$I$7:$I$1506=MONTH(Q$6))*'Dummy Invoice Summary'!$AE$7:$AE$1506),0)</f>
        <v>0</v>
      </c>
      <c r="S22" s="287">
        <f ca="1">SUMIF('Dummy Invoice Summary'!$I:$I,MONTH(S$6),'Dummy Invoice Summary'!$AE:$AE)</f>
        <v>0</v>
      </c>
      <c r="T22" s="287">
        <f ca="1">IFERROR(SUMPRODUCT(('Dummy Invoice Summary'!$F$7:$F$1506&lt;&gt;"")*('Dummy Invoice Summary'!$I$7:$I$1506=MONTH(S$6))*'Dummy Invoice Summary'!$AE$7:$AE$1506),0)</f>
        <v>0</v>
      </c>
      <c r="U22" s="287">
        <f ca="1">SUMIF('Dummy Invoice Summary'!$I:$I,MONTH(U$6),'Dummy Invoice Summary'!$AE:$AE)</f>
        <v>0</v>
      </c>
      <c r="V22" s="287">
        <f ca="1">IFERROR(SUMPRODUCT(('Dummy Invoice Summary'!$F$7:$F$1506&lt;&gt;"")*('Dummy Invoice Summary'!$I$7:$I$1506=MONTH(U$6))*'Dummy Invoice Summary'!$AE$7:$AE$1506),0)</f>
        <v>0</v>
      </c>
      <c r="W22" s="287">
        <f ca="1">SUMIF('Dummy Invoice Summary'!$I:$I,MONTH(W$6),'Dummy Invoice Summary'!$AE:$AE)</f>
        <v>0</v>
      </c>
      <c r="X22" s="287">
        <f ca="1">IFERROR(SUMPRODUCT(('Dummy Invoice Summary'!$F$7:$F$1506&lt;&gt;"")*('Dummy Invoice Summary'!$I$7:$I$1506=MONTH(W$6))*'Dummy Invoice Summary'!$AE$7:$AE$1506),0)</f>
        <v>0</v>
      </c>
      <c r="Y22" s="287">
        <f ca="1">SUMIF('Dummy Invoice Summary'!$I:$I,MONTH(Y$6),'Dummy Invoice Summary'!$AE:$AE)</f>
        <v>0</v>
      </c>
      <c r="Z22" s="287">
        <f ca="1">IFERROR(SUMPRODUCT(('Dummy Invoice Summary'!$F$7:$F$1506&lt;&gt;"")*('Dummy Invoice Summary'!$I$7:$I$1506=MONTH(Y$6))*'Dummy Invoice Summary'!$AE$7:$AE$1506),0)</f>
        <v>0</v>
      </c>
    </row>
    <row r="23" spans="2:26" x14ac:dyDescent="0.35">
      <c r="B23" s="286" t="s">
        <v>264</v>
      </c>
      <c r="C23" s="287">
        <f ca="1">SUMIF('Dummy Invoice Summary'!$I:$I,MONTH(C$6),'Dummy Invoice Summary'!$AF:$AF)</f>
        <v>0</v>
      </c>
      <c r="D23" s="287">
        <f ca="1">IFERROR(SUMPRODUCT(('Dummy Invoice Summary'!$F$7:$F$1506&lt;&gt;"")*('Dummy Invoice Summary'!$I$7:$I$1506=MONTH(C$6))*'Dummy Invoice Summary'!$AF$7:$AF$1506),0)</f>
        <v>0</v>
      </c>
      <c r="E23" s="287">
        <f ca="1">SUMIF('Dummy Invoice Summary'!$I:$I,MONTH(E$6),'Dummy Invoice Summary'!$AF:$AF)</f>
        <v>0</v>
      </c>
      <c r="F23" s="287">
        <f ca="1">IFERROR(SUMPRODUCT(('Dummy Invoice Summary'!$F$7:$F$1506&lt;&gt;"")*('Dummy Invoice Summary'!$I$7:$I$1506=MONTH(E$6))*'Dummy Invoice Summary'!$AF$7:$AF$1506),0)</f>
        <v>0</v>
      </c>
      <c r="G23" s="287">
        <f ca="1">SUMIF('Dummy Invoice Summary'!$I:$I,MONTH(G$6),'Dummy Invoice Summary'!$AF:$AF)</f>
        <v>0</v>
      </c>
      <c r="H23" s="287">
        <f ca="1">IFERROR(SUMPRODUCT(('Dummy Invoice Summary'!$F$7:$F$1506&lt;&gt;"")*('Dummy Invoice Summary'!$I$7:$I$1506=MONTH(G$6))*'Dummy Invoice Summary'!$AF$7:$AF$1506),0)</f>
        <v>0</v>
      </c>
      <c r="I23" s="287">
        <f ca="1">SUMIF('Dummy Invoice Summary'!$I:$I,MONTH(I$6),'Dummy Invoice Summary'!$AF:$AF)</f>
        <v>0</v>
      </c>
      <c r="J23" s="287">
        <f ca="1">IFERROR(SUMPRODUCT(('Dummy Invoice Summary'!$F$7:$F$1506&lt;&gt;"")*('Dummy Invoice Summary'!$I$7:$I$1506=MONTH(I$6))*'Dummy Invoice Summary'!$AF$7:$AF$1506),0)</f>
        <v>0</v>
      </c>
      <c r="K23" s="287">
        <f ca="1">SUMIF('Dummy Invoice Summary'!$I:$I,MONTH(K$6),'Dummy Invoice Summary'!$AF:$AF)</f>
        <v>0</v>
      </c>
      <c r="L23" s="287">
        <f ca="1">IFERROR(SUMPRODUCT(('Dummy Invoice Summary'!$F$7:$F$1506&lt;&gt;"")*('Dummy Invoice Summary'!$I$7:$I$1506=MONTH(K$6))*'Dummy Invoice Summary'!$AF$7:$AF$1506),0)</f>
        <v>0</v>
      </c>
      <c r="M23" s="287">
        <f ca="1">SUMIF('Dummy Invoice Summary'!$I:$I,MONTH(M$6),'Dummy Invoice Summary'!$AF:$AF)</f>
        <v>0</v>
      </c>
      <c r="N23" s="287">
        <f ca="1">IFERROR(SUMPRODUCT(('Dummy Invoice Summary'!$F$7:$F$1506&lt;&gt;"")*('Dummy Invoice Summary'!$I$7:$I$1506=MONTH(M$6))*'Dummy Invoice Summary'!$AF$7:$AF$1506),0)</f>
        <v>0</v>
      </c>
      <c r="O23" s="287">
        <f ca="1">SUMIF('Dummy Invoice Summary'!$I:$I,MONTH(O$6),'Dummy Invoice Summary'!$AF:$AF)</f>
        <v>0</v>
      </c>
      <c r="P23" s="287">
        <f ca="1">IFERROR(SUMPRODUCT(('Dummy Invoice Summary'!$F$7:$F$1506&lt;&gt;"")*('Dummy Invoice Summary'!$I$7:$I$1506=MONTH(O$6))*'Dummy Invoice Summary'!$AF$7:$AF$1506),0)</f>
        <v>0</v>
      </c>
      <c r="Q23" s="287">
        <f ca="1">SUMIF('Dummy Invoice Summary'!$I:$I,MONTH(Q$6),'Dummy Invoice Summary'!$AF:$AF)</f>
        <v>0</v>
      </c>
      <c r="R23" s="287">
        <f ca="1">IFERROR(SUMPRODUCT(('Dummy Invoice Summary'!$F$7:$F$1506&lt;&gt;"")*('Dummy Invoice Summary'!$I$7:$I$1506=MONTH(Q$6))*'Dummy Invoice Summary'!$AF$7:$AF$1506),0)</f>
        <v>0</v>
      </c>
      <c r="S23" s="287">
        <f ca="1">SUMIF('Dummy Invoice Summary'!$I:$I,MONTH(S$6),'Dummy Invoice Summary'!$AF:$AF)</f>
        <v>0</v>
      </c>
      <c r="T23" s="287">
        <f ca="1">IFERROR(SUMPRODUCT(('Dummy Invoice Summary'!$F$7:$F$1506&lt;&gt;"")*('Dummy Invoice Summary'!$I$7:$I$1506=MONTH(S$6))*'Dummy Invoice Summary'!$AF$7:$AF$1506),0)</f>
        <v>0</v>
      </c>
      <c r="U23" s="287">
        <f ca="1">SUMIF('Dummy Invoice Summary'!$I:$I,MONTH(U$6),'Dummy Invoice Summary'!$AF:$AF)</f>
        <v>0</v>
      </c>
      <c r="V23" s="287">
        <f ca="1">IFERROR(SUMPRODUCT(('Dummy Invoice Summary'!$F$7:$F$1506&lt;&gt;"")*('Dummy Invoice Summary'!$I$7:$I$1506=MONTH(U$6))*'Dummy Invoice Summary'!$AF$7:$AF$1506),0)</f>
        <v>0</v>
      </c>
      <c r="W23" s="287">
        <f ca="1">SUMIF('Dummy Invoice Summary'!$I:$I,MONTH(W$6),'Dummy Invoice Summary'!$AF:$AF)</f>
        <v>0</v>
      </c>
      <c r="X23" s="287">
        <f ca="1">IFERROR(SUMPRODUCT(('Dummy Invoice Summary'!$F$7:$F$1506&lt;&gt;"")*('Dummy Invoice Summary'!$I$7:$I$1506=MONTH(W$6))*'Dummy Invoice Summary'!$AF$7:$AF$1506),0)</f>
        <v>0</v>
      </c>
      <c r="Y23" s="287">
        <f ca="1">SUMIF('Dummy Invoice Summary'!$I:$I,MONTH(Y$6),'Dummy Invoice Summary'!$AF:$AF)</f>
        <v>0</v>
      </c>
      <c r="Z23" s="287">
        <f ca="1">IFERROR(SUMPRODUCT(('Dummy Invoice Summary'!$F$7:$F$1506&lt;&gt;"")*('Dummy Invoice Summary'!$I$7:$I$1506=MONTH(Y$6))*'Dummy Invoice Summary'!$AF$7:$AF$1506),0)</f>
        <v>0</v>
      </c>
    </row>
    <row r="24" spans="2:26" x14ac:dyDescent="0.35">
      <c r="B24" s="286" t="s">
        <v>265</v>
      </c>
      <c r="C24" s="287">
        <f ca="1">SUMIF('Dummy Invoice Summary'!$I:$I,MONTH(C$6),'Dummy Invoice Summary'!$AG:$AG)</f>
        <v>0</v>
      </c>
      <c r="D24" s="287">
        <f ca="1">IFERROR(SUMPRODUCT(('Dummy Invoice Summary'!$F$7:$F$1506&lt;&gt;"")*('Dummy Invoice Summary'!$I$7:$I$1506=MONTH(C$6))*'Dummy Invoice Summary'!$AG$7:$AG$1506),0)</f>
        <v>0</v>
      </c>
      <c r="E24" s="287">
        <f ca="1">SUMIF('Dummy Invoice Summary'!$I:$I,MONTH(E$6),'Dummy Invoice Summary'!$AG:$AG)</f>
        <v>0</v>
      </c>
      <c r="F24" s="287">
        <f ca="1">IFERROR(SUMPRODUCT(('Dummy Invoice Summary'!$F$7:$F$1506&lt;&gt;"")*('Dummy Invoice Summary'!$I$7:$I$1506=MONTH(E$6))*'Dummy Invoice Summary'!$AG$7:$AG$1506),0)</f>
        <v>0</v>
      </c>
      <c r="G24" s="287">
        <f ca="1">SUMIF('Dummy Invoice Summary'!$I:$I,MONTH(G$6),'Dummy Invoice Summary'!$AG:$AG)</f>
        <v>0</v>
      </c>
      <c r="H24" s="287">
        <f ca="1">IFERROR(SUMPRODUCT(('Dummy Invoice Summary'!$F$7:$F$1506&lt;&gt;"")*('Dummy Invoice Summary'!$I$7:$I$1506=MONTH(G$6))*'Dummy Invoice Summary'!$AG$7:$AG$1506),0)</f>
        <v>0</v>
      </c>
      <c r="I24" s="287">
        <f ca="1">SUMIF('Dummy Invoice Summary'!$I:$I,MONTH(I$6),'Dummy Invoice Summary'!$AG:$AG)</f>
        <v>0</v>
      </c>
      <c r="J24" s="287">
        <f ca="1">IFERROR(SUMPRODUCT(('Dummy Invoice Summary'!$F$7:$F$1506&lt;&gt;"")*('Dummy Invoice Summary'!$I$7:$I$1506=MONTH(I$6))*'Dummy Invoice Summary'!$AG$7:$AG$1506),0)</f>
        <v>0</v>
      </c>
      <c r="K24" s="287">
        <f ca="1">SUMIF('Dummy Invoice Summary'!$I:$I,MONTH(K$6),'Dummy Invoice Summary'!$AG:$AG)</f>
        <v>0</v>
      </c>
      <c r="L24" s="287">
        <f ca="1">IFERROR(SUMPRODUCT(('Dummy Invoice Summary'!$F$7:$F$1506&lt;&gt;"")*('Dummy Invoice Summary'!$I$7:$I$1506=MONTH(K$6))*'Dummy Invoice Summary'!$AG$7:$AG$1506),0)</f>
        <v>0</v>
      </c>
      <c r="M24" s="287">
        <f ca="1">SUMIF('Dummy Invoice Summary'!$I:$I,MONTH(M$6),'Dummy Invoice Summary'!$AG:$AG)</f>
        <v>0</v>
      </c>
      <c r="N24" s="287">
        <f ca="1">IFERROR(SUMPRODUCT(('Dummy Invoice Summary'!$F$7:$F$1506&lt;&gt;"")*('Dummy Invoice Summary'!$I$7:$I$1506=MONTH(M$6))*'Dummy Invoice Summary'!$AG$7:$AG$1506),0)</f>
        <v>0</v>
      </c>
      <c r="O24" s="287">
        <f ca="1">SUMIF('Dummy Invoice Summary'!$I:$I,MONTH(O$6),'Dummy Invoice Summary'!$AG:$AG)</f>
        <v>0</v>
      </c>
      <c r="P24" s="287">
        <f ca="1">IFERROR(SUMPRODUCT(('Dummy Invoice Summary'!$F$7:$F$1506&lt;&gt;"")*('Dummy Invoice Summary'!$I$7:$I$1506=MONTH(O$6))*'Dummy Invoice Summary'!$AG$7:$AG$1506),0)</f>
        <v>0</v>
      </c>
      <c r="Q24" s="287">
        <f ca="1">SUMIF('Dummy Invoice Summary'!$I:$I,MONTH(Q$6),'Dummy Invoice Summary'!$AG:$AG)</f>
        <v>0</v>
      </c>
      <c r="R24" s="287">
        <f ca="1">IFERROR(SUMPRODUCT(('Dummy Invoice Summary'!$F$7:$F$1506&lt;&gt;"")*('Dummy Invoice Summary'!$I$7:$I$1506=MONTH(Q$6))*'Dummy Invoice Summary'!$AG$7:$AG$1506),0)</f>
        <v>0</v>
      </c>
      <c r="S24" s="287">
        <f ca="1">SUMIF('Dummy Invoice Summary'!$I:$I,MONTH(S$6),'Dummy Invoice Summary'!$AG:$AG)</f>
        <v>0</v>
      </c>
      <c r="T24" s="287">
        <f ca="1">IFERROR(SUMPRODUCT(('Dummy Invoice Summary'!$F$7:$F$1506&lt;&gt;"")*('Dummy Invoice Summary'!$I$7:$I$1506=MONTH(S$6))*'Dummy Invoice Summary'!$AG$7:$AG$1506),0)</f>
        <v>0</v>
      </c>
      <c r="U24" s="287">
        <f ca="1">SUMIF('Dummy Invoice Summary'!$I:$I,MONTH(U$6),'Dummy Invoice Summary'!$AG:$AG)</f>
        <v>0</v>
      </c>
      <c r="V24" s="287">
        <f ca="1">IFERROR(SUMPRODUCT(('Dummy Invoice Summary'!$F$7:$F$1506&lt;&gt;"")*('Dummy Invoice Summary'!$I$7:$I$1506=MONTH(U$6))*'Dummy Invoice Summary'!$AG$7:$AG$1506),0)</f>
        <v>0</v>
      </c>
      <c r="W24" s="287">
        <f ca="1">SUMIF('Dummy Invoice Summary'!$I:$I,MONTH(W$6),'Dummy Invoice Summary'!$AG:$AG)</f>
        <v>0</v>
      </c>
      <c r="X24" s="287">
        <f ca="1">IFERROR(SUMPRODUCT(('Dummy Invoice Summary'!$F$7:$F$1506&lt;&gt;"")*('Dummy Invoice Summary'!$I$7:$I$1506=MONTH(W$6))*'Dummy Invoice Summary'!$AG$7:$AG$1506),0)</f>
        <v>0</v>
      </c>
      <c r="Y24" s="287">
        <f ca="1">SUMIF('Dummy Invoice Summary'!$I:$I,MONTH(Y$6),'Dummy Invoice Summary'!$AG:$AG)</f>
        <v>0</v>
      </c>
      <c r="Z24" s="287">
        <f ca="1">IFERROR(SUMPRODUCT(('Dummy Invoice Summary'!$F$7:$F$1506&lt;&gt;"")*('Dummy Invoice Summary'!$I$7:$I$1506=MONTH(Y$6))*'Dummy Invoice Summary'!$AG$7:$AG$1506),0)</f>
        <v>0</v>
      </c>
    </row>
    <row r="25" spans="2:26" x14ac:dyDescent="0.35">
      <c r="B25" s="286" t="s">
        <v>37</v>
      </c>
      <c r="C25" s="287">
        <f ca="1">C21-SUM(C22:C24)</f>
        <v>0</v>
      </c>
      <c r="D25" s="287">
        <f ca="1">D21-SUM(D22:D24)</f>
        <v>0</v>
      </c>
      <c r="E25" s="287">
        <f t="shared" ref="E25" ca="1" si="1">E21-SUM(E22:E24)</f>
        <v>0</v>
      </c>
      <c r="F25" s="287">
        <f ca="1">F21-SUM(F22:F24)</f>
        <v>0</v>
      </c>
      <c r="G25" s="287">
        <f t="shared" ref="G25" ca="1" si="2">G21-SUM(G22:G24)</f>
        <v>0</v>
      </c>
      <c r="H25" s="287">
        <f ca="1">H21-SUM(H22:H24)</f>
        <v>0</v>
      </c>
      <c r="I25" s="287">
        <f t="shared" ref="I25" ca="1" si="3">I21-SUM(I22:I24)</f>
        <v>0</v>
      </c>
      <c r="J25" s="287">
        <f ca="1">J21-SUM(J22:J24)</f>
        <v>0</v>
      </c>
      <c r="K25" s="287">
        <f t="shared" ref="K25" ca="1" si="4">K21-SUM(K22:K24)</f>
        <v>0</v>
      </c>
      <c r="L25" s="287">
        <f ca="1">L21-SUM(L22:L24)</f>
        <v>0</v>
      </c>
      <c r="M25" s="287">
        <f t="shared" ref="M25" ca="1" si="5">M21-SUM(M22:M24)</f>
        <v>0</v>
      </c>
      <c r="N25" s="287">
        <f ca="1">N21-SUM(N22:N24)</f>
        <v>0</v>
      </c>
      <c r="O25" s="287">
        <f t="shared" ref="O25" ca="1" si="6">O21-SUM(O22:O24)</f>
        <v>0</v>
      </c>
      <c r="P25" s="287">
        <f ca="1">P21-SUM(P22:P24)</f>
        <v>0</v>
      </c>
      <c r="Q25" s="287">
        <f t="shared" ref="Q25" ca="1" si="7">Q21-SUM(Q22:Q24)</f>
        <v>0</v>
      </c>
      <c r="R25" s="287">
        <f ca="1">R21-SUM(R22:R24)</f>
        <v>0</v>
      </c>
      <c r="S25" s="287">
        <f t="shared" ref="S25" ca="1" si="8">S21-SUM(S22:S24)</f>
        <v>0</v>
      </c>
      <c r="T25" s="287">
        <f ca="1">T21-SUM(T22:T24)</f>
        <v>0</v>
      </c>
      <c r="U25" s="287">
        <f t="shared" ref="U25" ca="1" si="9">U21-SUM(U22:U24)</f>
        <v>0</v>
      </c>
      <c r="V25" s="287">
        <f ca="1">V21-SUM(V22:V24)</f>
        <v>0</v>
      </c>
      <c r="W25" s="287">
        <f t="shared" ref="W25" ca="1" si="10">W21-SUM(W22:W24)</f>
        <v>0</v>
      </c>
      <c r="X25" s="287">
        <f ca="1">X21-SUM(X22:X24)</f>
        <v>0</v>
      </c>
      <c r="Y25" s="287">
        <f t="shared" ref="Y25" ca="1" si="11">Y21-SUM(Y22:Y24)</f>
        <v>0</v>
      </c>
      <c r="Z25" s="287">
        <f ca="1">Z21-SUM(Z22:Z24)</f>
        <v>0</v>
      </c>
    </row>
    <row r="26" spans="2:26" x14ac:dyDescent="0.35">
      <c r="B26" s="288"/>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row>
    <row r="27" spans="2:26" x14ac:dyDescent="0.35"/>
    <row r="28" spans="2:26" x14ac:dyDescent="0.35"/>
    <row r="29" spans="2:26" x14ac:dyDescent="0.35"/>
    <row r="30" spans="2:26" x14ac:dyDescent="0.35"/>
  </sheetData>
  <sheetProtection password="CE2F" sheet="1" objects="1" scenarios="1"/>
  <mergeCells count="26">
    <mergeCell ref="Q17:R17"/>
    <mergeCell ref="S17:T17"/>
    <mergeCell ref="U17:V17"/>
    <mergeCell ref="W17:X17"/>
    <mergeCell ref="Y17:Z17"/>
    <mergeCell ref="U6:V6"/>
    <mergeCell ref="W6:X6"/>
    <mergeCell ref="Y6:Z6"/>
    <mergeCell ref="C17:D17"/>
    <mergeCell ref="E17:F17"/>
    <mergeCell ref="G17:H17"/>
    <mergeCell ref="I17:J17"/>
    <mergeCell ref="K17:L17"/>
    <mergeCell ref="M17:N17"/>
    <mergeCell ref="O17:P17"/>
    <mergeCell ref="I6:J6"/>
    <mergeCell ref="K6:L6"/>
    <mergeCell ref="M6:N6"/>
    <mergeCell ref="O6:P6"/>
    <mergeCell ref="Q6:R6"/>
    <mergeCell ref="S6:T6"/>
    <mergeCell ref="B17:B18"/>
    <mergeCell ref="B6:B7"/>
    <mergeCell ref="C6:D6"/>
    <mergeCell ref="E6:F6"/>
    <mergeCell ref="G6:H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8"/>
  <sheetViews>
    <sheetView showGridLines="0" workbookViewId="0">
      <selection activeCell="K6" sqref="K6"/>
    </sheetView>
  </sheetViews>
  <sheetFormatPr defaultColWidth="0" defaultRowHeight="15" x14ac:dyDescent="0.3"/>
  <cols>
    <col min="1" max="1" width="2" style="62" customWidth="1"/>
    <col min="2" max="2" width="4.6640625" style="85" bestFit="1" customWidth="1"/>
    <col min="3" max="3" width="13.88671875" style="62" bestFit="1" customWidth="1"/>
    <col min="4" max="4" width="11.109375" style="62" bestFit="1" customWidth="1"/>
    <col min="5" max="5" width="16.6640625" style="62" bestFit="1" customWidth="1"/>
    <col min="6" max="6" width="11.21875" style="62" bestFit="1" customWidth="1"/>
    <col min="7" max="8" width="12.44140625" style="115" customWidth="1"/>
    <col min="9" max="9" width="12.44140625" style="62" bestFit="1" customWidth="1"/>
    <col min="10" max="10" width="9.5546875" style="115" bestFit="1" customWidth="1"/>
    <col min="11" max="11" width="20" style="62" bestFit="1" customWidth="1"/>
    <col min="12" max="14" width="8.88671875" style="62" customWidth="1"/>
    <col min="15" max="32" width="0" style="62" hidden="1" customWidth="1"/>
    <col min="33" max="16384" width="8.88671875" style="62" hidden="1"/>
  </cols>
  <sheetData>
    <row r="1" spans="1:32" s="114" customFormat="1" ht="15" customHeight="1" x14ac:dyDescent="0.3">
      <c r="A1" s="6"/>
      <c r="B1" s="124"/>
      <c r="C1" s="6"/>
      <c r="D1" s="6"/>
      <c r="E1" s="6"/>
      <c r="F1" s="6"/>
      <c r="G1" s="111"/>
      <c r="H1" s="111"/>
      <c r="I1" s="6"/>
      <c r="J1" s="112"/>
      <c r="K1" s="7"/>
      <c r="L1" s="7"/>
      <c r="M1" s="7"/>
      <c r="N1" s="7"/>
      <c r="O1" s="7"/>
      <c r="P1" s="7"/>
      <c r="Q1" s="7"/>
      <c r="R1" s="7"/>
      <c r="S1" s="7"/>
      <c r="T1" s="7"/>
      <c r="U1" s="7"/>
      <c r="V1" s="7"/>
      <c r="W1" s="7"/>
      <c r="X1" s="7"/>
      <c r="Y1" s="7"/>
      <c r="Z1" s="7"/>
      <c r="AA1" s="7"/>
      <c r="AB1" s="7"/>
      <c r="AC1" s="7"/>
      <c r="AD1" s="7"/>
      <c r="AE1" s="7"/>
      <c r="AF1" s="7"/>
    </row>
    <row r="2" spans="1:32" s="114" customFormat="1" ht="30" customHeight="1" x14ac:dyDescent="0.3">
      <c r="A2" s="6"/>
      <c r="B2" s="124"/>
      <c r="C2" s="6"/>
      <c r="D2" s="6"/>
      <c r="E2" s="6"/>
      <c r="F2" s="6"/>
      <c r="G2" s="111"/>
      <c r="H2" s="111"/>
      <c r="I2" s="6"/>
      <c r="J2" s="113"/>
      <c r="K2" s="8"/>
      <c r="L2" s="8"/>
      <c r="M2" s="8"/>
      <c r="N2" s="8"/>
      <c r="O2" s="8"/>
      <c r="P2" s="8"/>
      <c r="Q2" s="8"/>
      <c r="R2" s="8"/>
      <c r="S2" s="8"/>
      <c r="T2" s="8"/>
      <c r="U2" s="8"/>
      <c r="V2" s="8"/>
      <c r="W2" s="8"/>
      <c r="X2" s="8"/>
      <c r="Y2" s="8"/>
      <c r="Z2" s="8"/>
      <c r="AA2" s="8"/>
      <c r="AB2" s="8"/>
      <c r="AC2" s="8"/>
      <c r="AD2" s="8"/>
      <c r="AE2" s="8"/>
      <c r="AF2" s="8"/>
    </row>
    <row r="3" spans="1:32" s="114" customFormat="1" ht="30" customHeight="1" x14ac:dyDescent="0.3">
      <c r="A3" s="6"/>
      <c r="B3" s="124"/>
      <c r="C3" s="6"/>
      <c r="D3" s="6"/>
      <c r="E3" s="6"/>
      <c r="F3" s="6"/>
      <c r="G3" s="111"/>
      <c r="H3" s="111"/>
      <c r="I3" s="6"/>
      <c r="J3" s="112"/>
      <c r="K3" s="7"/>
      <c r="L3" s="7"/>
      <c r="M3" s="7"/>
      <c r="N3" s="7"/>
      <c r="O3" s="7"/>
      <c r="P3" s="7"/>
      <c r="Q3" s="7"/>
      <c r="R3" s="7"/>
      <c r="S3" s="7"/>
      <c r="T3" s="7"/>
      <c r="U3" s="7"/>
      <c r="V3" s="7"/>
      <c r="W3" s="7"/>
      <c r="X3" s="7"/>
      <c r="Y3" s="7"/>
      <c r="Z3" s="7"/>
      <c r="AA3" s="7"/>
      <c r="AB3" s="9"/>
      <c r="AC3" s="9"/>
      <c r="AD3" s="9"/>
      <c r="AE3" s="9"/>
      <c r="AF3" s="9"/>
    </row>
    <row r="6" spans="1:32" x14ac:dyDescent="0.3">
      <c r="J6" s="118" t="s">
        <v>239</v>
      </c>
      <c r="K6" s="123">
        <f ca="1">TODAY()</f>
        <v>42181</v>
      </c>
    </row>
    <row r="8" spans="1:32" x14ac:dyDescent="0.3">
      <c r="B8" s="125" t="s">
        <v>0</v>
      </c>
      <c r="C8" s="116" t="s">
        <v>98</v>
      </c>
      <c r="D8" s="116" t="s">
        <v>234</v>
      </c>
      <c r="E8" s="116" t="s">
        <v>235</v>
      </c>
      <c r="F8" s="116" t="s">
        <v>26</v>
      </c>
      <c r="G8" s="117" t="s">
        <v>275</v>
      </c>
      <c r="H8" s="117" t="s">
        <v>23</v>
      </c>
      <c r="I8" s="116" t="s">
        <v>236</v>
      </c>
      <c r="J8" s="117" t="s">
        <v>22</v>
      </c>
      <c r="K8" s="116" t="s">
        <v>238</v>
      </c>
    </row>
    <row r="9" spans="1:32" x14ac:dyDescent="0.3">
      <c r="B9" s="119">
        <v>1</v>
      </c>
      <c r="C9" s="122" t="str">
        <f ca="1">IF(D9&lt;&gt;"",HYPERLINK("["&amp;Setup!$F$5&amp;"]'Invoice ("&amp;D9&amp;")'!C5","Edit Invoice"),"")</f>
        <v>Edit Invoice</v>
      </c>
      <c r="D9" s="119">
        <f ca="1">IFERROR(VLOOKUP($B9,'Dummy Invoice Summary'!$E$7:$AJ$1506,11,FALSE),"")</f>
        <v>2</v>
      </c>
      <c r="E9" s="118" t="str">
        <f ca="1">IFERROR(VLOOKUP($B9,'Dummy Invoice Summary'!$E$7:$AJ$1506,12,FALSE),"")</f>
        <v>XYZ Incorporated</v>
      </c>
      <c r="F9" s="118">
        <f ca="1">IFERROR(VLOOKUP($B9,'Dummy Invoice Summary'!$E$7:$AJ$1506,3,FALSE),"")</f>
        <v>0</v>
      </c>
      <c r="G9" s="120" t="str">
        <f ca="1">IFERROR(VLOOKUP($B9,'Dummy Invoice Summary'!$E$7:$AJ$1506,21,FALSE),"")</f>
        <v/>
      </c>
      <c r="H9" s="120" t="str">
        <f ca="1">IFERROR(VLOOKUP($B9,'Dummy Invoice Summary'!$E$7:$AJ$1506,23,FALSE),"")</f>
        <v/>
      </c>
      <c r="I9" s="118" t="str">
        <f ca="1">IFERROR(VLOOKUP($B9,'Dummy Invoice Summary'!$E$7:$AJ$1506,32,FALSE),"")</f>
        <v/>
      </c>
      <c r="J9" s="120" t="str">
        <f ca="1">IFERROR(VLOOKUP($B9,'Dummy Invoice Summary'!$E$7:$AJ$1506,31,FALSE),"")</f>
        <v/>
      </c>
      <c r="K9" s="121" t="str">
        <f ca="1">IFERROR($K$6-H9,"")</f>
        <v/>
      </c>
    </row>
    <row r="10" spans="1:32" x14ac:dyDescent="0.3">
      <c r="B10" s="119">
        <v>2</v>
      </c>
      <c r="C10" s="122" t="str">
        <f ca="1">IF(D10&lt;&gt;"",HYPERLINK("["&amp;Setup!$F$5&amp;"]'Invoice ("&amp;D10&amp;")'!C5","Edit Invoice"),"")</f>
        <v/>
      </c>
      <c r="D10" s="119" t="str">
        <f ca="1">IFERROR(VLOOKUP($B10,'Dummy Invoice Summary'!$E$7:$AJ$1506,11,FALSE),"")</f>
        <v/>
      </c>
      <c r="E10" s="118" t="str">
        <f ca="1">IFERROR(VLOOKUP($B10,'Dummy Invoice Summary'!$E$7:$AJ$1506,12,FALSE),"")</f>
        <v/>
      </c>
      <c r="F10" s="118" t="str">
        <f ca="1">IFERROR(VLOOKUP($B10,'Dummy Invoice Summary'!$E$7:$AJ$1506,3,FALSE),"")</f>
        <v/>
      </c>
      <c r="G10" s="120" t="str">
        <f ca="1">IFERROR(VLOOKUP($B10,'Dummy Invoice Summary'!$E$7:$AJ$1506,21,FALSE),"")</f>
        <v/>
      </c>
      <c r="H10" s="120" t="str">
        <f ca="1">IFERROR(VLOOKUP($B10,'Dummy Invoice Summary'!$E$7:$AJ$1506,23,FALSE),"")</f>
        <v/>
      </c>
      <c r="I10" s="118" t="str">
        <f ca="1">IFERROR(VLOOKUP($B10,'Dummy Invoice Summary'!$E$7:$AJ$1506,32,FALSE),"")</f>
        <v/>
      </c>
      <c r="J10" s="120" t="str">
        <f ca="1">IFERROR(VLOOKUP($B10,'Dummy Invoice Summary'!$E$7:$AJ$1506,31,FALSE),"")</f>
        <v/>
      </c>
      <c r="K10" s="121" t="str">
        <f ca="1">IFERROR($K$6-H10,"")</f>
        <v/>
      </c>
    </row>
    <row r="11" spans="1:32" x14ac:dyDescent="0.3">
      <c r="B11" s="119">
        <v>3</v>
      </c>
      <c r="C11" s="122" t="str">
        <f ca="1">IF(D11&lt;&gt;"",HYPERLINK("["&amp;Setup!$F$5&amp;"]'Invoice ("&amp;D11&amp;")'!C5","Edit Invoice"),"")</f>
        <v/>
      </c>
      <c r="D11" s="119" t="str">
        <f ca="1">IFERROR(VLOOKUP($B11,'Dummy Invoice Summary'!$E$7:$AJ$1506,11,FALSE),"")</f>
        <v/>
      </c>
      <c r="E11" s="118" t="str">
        <f ca="1">IFERROR(VLOOKUP($B11,'Dummy Invoice Summary'!$E$7:$AJ$1506,12,FALSE),"")</f>
        <v/>
      </c>
      <c r="F11" s="118" t="str">
        <f ca="1">IFERROR(VLOOKUP($B11,'Dummy Invoice Summary'!$E$7:$AJ$1506,3,FALSE),"")</f>
        <v/>
      </c>
      <c r="G11" s="120" t="str">
        <f ca="1">IFERROR(VLOOKUP($B11,'Dummy Invoice Summary'!$E$7:$AJ$1506,21,FALSE),"")</f>
        <v/>
      </c>
      <c r="H11" s="120" t="str">
        <f ca="1">IFERROR(VLOOKUP($B11,'Dummy Invoice Summary'!$E$7:$AJ$1506,23,FALSE),"")</f>
        <v/>
      </c>
      <c r="I11" s="118" t="str">
        <f ca="1">IFERROR(VLOOKUP($B11,'Dummy Invoice Summary'!$E$7:$AJ$1506,32,FALSE),"")</f>
        <v/>
      </c>
      <c r="J11" s="120" t="str">
        <f ca="1">IFERROR(VLOOKUP($B11,'Dummy Invoice Summary'!$E$7:$AJ$1506,31,FALSE),"")</f>
        <v/>
      </c>
      <c r="K11" s="121" t="str">
        <f ca="1">IFERROR($K$6-H11,"")</f>
        <v/>
      </c>
    </row>
    <row r="12" spans="1:32" x14ac:dyDescent="0.3">
      <c r="B12" s="119">
        <v>4</v>
      </c>
      <c r="C12" s="122" t="str">
        <f ca="1">IF(D12&lt;&gt;"",HYPERLINK("["&amp;Setup!$F$5&amp;"]'Invoice ("&amp;D12&amp;")'!C5","Edit Invoice"),"")</f>
        <v/>
      </c>
      <c r="D12" s="119" t="str">
        <f ca="1">IFERROR(VLOOKUP($B12,'Dummy Invoice Summary'!$E$7:$AJ$1506,11,FALSE),"")</f>
        <v/>
      </c>
      <c r="E12" s="118" t="str">
        <f ca="1">IFERROR(VLOOKUP($B12,'Dummy Invoice Summary'!$E$7:$AJ$1506,12,FALSE),"")</f>
        <v/>
      </c>
      <c r="F12" s="118" t="str">
        <f ca="1">IFERROR(VLOOKUP($B12,'Dummy Invoice Summary'!$E$7:$AJ$1506,3,FALSE),"")</f>
        <v/>
      </c>
      <c r="G12" s="120" t="str">
        <f ca="1">IFERROR(VLOOKUP($B12,'Dummy Invoice Summary'!$E$7:$AJ$1506,21,FALSE),"")</f>
        <v/>
      </c>
      <c r="H12" s="120" t="str">
        <f ca="1">IFERROR(VLOOKUP($B12,'Dummy Invoice Summary'!$E$7:$AJ$1506,23,FALSE),"")</f>
        <v/>
      </c>
      <c r="I12" s="118" t="str">
        <f ca="1">IFERROR(VLOOKUP($B12,'Dummy Invoice Summary'!$E$7:$AJ$1506,32,FALSE),"")</f>
        <v/>
      </c>
      <c r="J12" s="120" t="str">
        <f ca="1">IFERROR(VLOOKUP($B12,'Dummy Invoice Summary'!$E$7:$AJ$1506,31,FALSE),"")</f>
        <v/>
      </c>
      <c r="K12" s="121"/>
    </row>
    <row r="13" spans="1:32" x14ac:dyDescent="0.3">
      <c r="B13" s="119">
        <v>5</v>
      </c>
      <c r="C13" s="118"/>
      <c r="D13" s="119" t="str">
        <f ca="1">IFERROR(VLOOKUP($B13,'Dummy Invoice Summary'!$E$7:$AJ$1506,11,FALSE),"")</f>
        <v/>
      </c>
      <c r="E13" s="118" t="str">
        <f ca="1">IFERROR(VLOOKUP($B13,'Dummy Invoice Summary'!$E$7:$AJ$1506,12,FALSE),"")</f>
        <v/>
      </c>
      <c r="F13" s="118" t="str">
        <f ca="1">IFERROR(VLOOKUP($B13,'Dummy Invoice Summary'!$E$7:$AJ$1506,3,FALSE),"")</f>
        <v/>
      </c>
      <c r="G13" s="120" t="str">
        <f ca="1">IFERROR(VLOOKUP($B13,'Dummy Invoice Summary'!$E$7:$AJ$1506,21,FALSE),"")</f>
        <v/>
      </c>
      <c r="H13" s="120" t="str">
        <f ca="1">IFERROR(VLOOKUP($B13,'Dummy Invoice Summary'!$E$7:$AJ$1506,23,FALSE),"")</f>
        <v/>
      </c>
      <c r="I13" s="118" t="str">
        <f ca="1">IFERROR(VLOOKUP($B13,'Dummy Invoice Summary'!$E$7:$AJ$1506,32,FALSE),"")</f>
        <v/>
      </c>
      <c r="J13" s="120" t="str">
        <f ca="1">IFERROR(VLOOKUP($B13,'Dummy Invoice Summary'!$E$7:$AJ$1506,31,FALSE),"")</f>
        <v/>
      </c>
      <c r="K13" s="121"/>
    </row>
    <row r="14" spans="1:32" x14ac:dyDescent="0.3">
      <c r="B14" s="119">
        <v>6</v>
      </c>
      <c r="C14" s="118"/>
      <c r="D14" s="119" t="str">
        <f ca="1">IFERROR(VLOOKUP($B14,'Dummy Invoice Summary'!$E$7:$AJ$1506,11,FALSE),"")</f>
        <v/>
      </c>
      <c r="E14" s="118" t="str">
        <f ca="1">IFERROR(VLOOKUP($B14,'Dummy Invoice Summary'!$E$7:$AJ$1506,12,FALSE),"")</f>
        <v/>
      </c>
      <c r="F14" s="118" t="str">
        <f ca="1">IFERROR(VLOOKUP($B14,'Dummy Invoice Summary'!$E$7:$AJ$1506,3,FALSE),"")</f>
        <v/>
      </c>
      <c r="G14" s="120" t="str">
        <f ca="1">IFERROR(VLOOKUP($B14,'Dummy Invoice Summary'!$E$7:$AJ$1506,21,FALSE),"")</f>
        <v/>
      </c>
      <c r="H14" s="120" t="str">
        <f ca="1">IFERROR(VLOOKUP($B14,'Dummy Invoice Summary'!$E$7:$AJ$1506,23,FALSE),"")</f>
        <v/>
      </c>
      <c r="I14" s="118" t="str">
        <f ca="1">IFERROR(VLOOKUP($B14,'Dummy Invoice Summary'!$E$7:$AJ$1506,32,FALSE),"")</f>
        <v/>
      </c>
      <c r="J14" s="120" t="str">
        <f ca="1">IFERROR(VLOOKUP($B14,'Dummy Invoice Summary'!$E$7:$AJ$1506,31,FALSE),"")</f>
        <v/>
      </c>
      <c r="K14" s="121"/>
    </row>
    <row r="15" spans="1:32" x14ac:dyDescent="0.3">
      <c r="B15" s="119">
        <v>7</v>
      </c>
      <c r="C15" s="118"/>
      <c r="D15" s="119" t="str">
        <f ca="1">IFERROR(VLOOKUP($B15,'Dummy Invoice Summary'!$E$7:$AJ$1506,11,FALSE),"")</f>
        <v/>
      </c>
      <c r="E15" s="118" t="str">
        <f ca="1">IFERROR(VLOOKUP($B15,'Dummy Invoice Summary'!$E$7:$AJ$1506,12,FALSE),"")</f>
        <v/>
      </c>
      <c r="F15" s="118" t="str">
        <f ca="1">IFERROR(VLOOKUP($B15,'Dummy Invoice Summary'!$E$7:$AJ$1506,3,FALSE),"")</f>
        <v/>
      </c>
      <c r="G15" s="120" t="str">
        <f ca="1">IFERROR(VLOOKUP($B15,'Dummy Invoice Summary'!$E$7:$AJ$1506,21,FALSE),"")</f>
        <v/>
      </c>
      <c r="H15" s="120" t="str">
        <f ca="1">IFERROR(VLOOKUP($B15,'Dummy Invoice Summary'!$E$7:$AJ$1506,23,FALSE),"")</f>
        <v/>
      </c>
      <c r="I15" s="118" t="str">
        <f ca="1">IFERROR(VLOOKUP($B15,'Dummy Invoice Summary'!$E$7:$AJ$1506,32,FALSE),"")</f>
        <v/>
      </c>
      <c r="J15" s="120" t="str">
        <f ca="1">IFERROR(VLOOKUP($B15,'Dummy Invoice Summary'!$E$7:$AJ$1506,31,FALSE),"")</f>
        <v/>
      </c>
      <c r="K15" s="121"/>
    </row>
    <row r="16" spans="1:32" x14ac:dyDescent="0.3">
      <c r="B16" s="119">
        <v>8</v>
      </c>
      <c r="C16" s="118"/>
      <c r="D16" s="119" t="str">
        <f ca="1">IFERROR(VLOOKUP($B16,'Dummy Invoice Summary'!$E$7:$AJ$1506,11,FALSE),"")</f>
        <v/>
      </c>
      <c r="E16" s="118" t="str">
        <f ca="1">IFERROR(VLOOKUP($B16,'Dummy Invoice Summary'!$E$7:$AJ$1506,12,FALSE),"")</f>
        <v/>
      </c>
      <c r="F16" s="118" t="str">
        <f ca="1">IFERROR(VLOOKUP($B16,'Dummy Invoice Summary'!$E$7:$AJ$1506,3,FALSE),"")</f>
        <v/>
      </c>
      <c r="G16" s="120" t="str">
        <f ca="1">IFERROR(VLOOKUP($B16,'Dummy Invoice Summary'!$E$7:$AJ$1506,21,FALSE),"")</f>
        <v/>
      </c>
      <c r="H16" s="120" t="str">
        <f ca="1">IFERROR(VLOOKUP($B16,'Dummy Invoice Summary'!$E$7:$AJ$1506,23,FALSE),"")</f>
        <v/>
      </c>
      <c r="I16" s="118" t="str">
        <f ca="1">IFERROR(VLOOKUP($B16,'Dummy Invoice Summary'!$E$7:$AJ$1506,32,FALSE),"")</f>
        <v/>
      </c>
      <c r="J16" s="120" t="str">
        <f ca="1">IFERROR(VLOOKUP($B16,'Dummy Invoice Summary'!$E$7:$AJ$1506,31,FALSE),"")</f>
        <v/>
      </c>
      <c r="K16" s="121"/>
    </row>
    <row r="17" spans="2:11" x14ac:dyDescent="0.3">
      <c r="B17" s="119">
        <v>9</v>
      </c>
      <c r="C17" s="118"/>
      <c r="D17" s="119" t="str">
        <f ca="1">IFERROR(VLOOKUP($B17,'Dummy Invoice Summary'!$E$7:$AJ$1506,11,FALSE),"")</f>
        <v/>
      </c>
      <c r="E17" s="118" t="str">
        <f ca="1">IFERROR(VLOOKUP($B17,'Dummy Invoice Summary'!$E$7:$AJ$1506,12,FALSE),"")</f>
        <v/>
      </c>
      <c r="F17" s="118" t="str">
        <f ca="1">IFERROR(VLOOKUP($B17,'Dummy Invoice Summary'!$E$7:$AJ$1506,3,FALSE),"")</f>
        <v/>
      </c>
      <c r="G17" s="120" t="str">
        <f ca="1">IFERROR(VLOOKUP($B17,'Dummy Invoice Summary'!$E$7:$AJ$1506,21,FALSE),"")</f>
        <v/>
      </c>
      <c r="H17" s="120" t="str">
        <f ca="1">IFERROR(VLOOKUP($B17,'Dummy Invoice Summary'!$E$7:$AJ$1506,23,FALSE),"")</f>
        <v/>
      </c>
      <c r="I17" s="118" t="str">
        <f ca="1">IFERROR(VLOOKUP($B17,'Dummy Invoice Summary'!$E$7:$AJ$1506,32,FALSE),"")</f>
        <v/>
      </c>
      <c r="J17" s="120" t="str">
        <f ca="1">IFERROR(VLOOKUP($B17,'Dummy Invoice Summary'!$E$7:$AJ$1506,31,FALSE),"")</f>
        <v/>
      </c>
      <c r="K17" s="121"/>
    </row>
    <row r="18" spans="2:11" x14ac:dyDescent="0.3">
      <c r="B18" s="119">
        <v>10</v>
      </c>
      <c r="C18" s="118"/>
      <c r="D18" s="119" t="str">
        <f ca="1">IFERROR(VLOOKUP($B18,'Dummy Invoice Summary'!$E$7:$AJ$1506,11,FALSE),"")</f>
        <v/>
      </c>
      <c r="E18" s="118" t="str">
        <f ca="1">IFERROR(VLOOKUP($B18,'Dummy Invoice Summary'!$E$7:$AJ$1506,12,FALSE),"")</f>
        <v/>
      </c>
      <c r="F18" s="118" t="str">
        <f ca="1">IFERROR(VLOOKUP($B18,'Dummy Invoice Summary'!$E$7:$AJ$1506,3,FALSE),"")</f>
        <v/>
      </c>
      <c r="G18" s="120" t="str">
        <f ca="1">IFERROR(VLOOKUP($B18,'Dummy Invoice Summary'!$E$7:$AJ$1506,21,FALSE),"")</f>
        <v/>
      </c>
      <c r="H18" s="120" t="str">
        <f ca="1">IFERROR(VLOOKUP($B18,'Dummy Invoice Summary'!$E$7:$AJ$1506,23,FALSE),"")</f>
        <v/>
      </c>
      <c r="I18" s="118" t="str">
        <f ca="1">IFERROR(VLOOKUP($B18,'Dummy Invoice Summary'!$E$7:$AJ$1506,32,FALSE),"")</f>
        <v/>
      </c>
      <c r="J18" s="120" t="str">
        <f ca="1">IFERROR(VLOOKUP($B18,'Dummy Invoice Summary'!$E$7:$AJ$1506,31,FALSE),"")</f>
        <v/>
      </c>
      <c r="K18" s="121"/>
    </row>
    <row r="19" spans="2:11" x14ac:dyDescent="0.3">
      <c r="B19" s="119">
        <v>11</v>
      </c>
      <c r="C19" s="118"/>
      <c r="D19" s="119" t="str">
        <f ca="1">IFERROR(VLOOKUP($B19,'Dummy Invoice Summary'!$E$7:$AJ$1506,11,FALSE),"")</f>
        <v/>
      </c>
      <c r="E19" s="118" t="str">
        <f ca="1">IFERROR(VLOOKUP($B19,'Dummy Invoice Summary'!$E$7:$AJ$1506,12,FALSE),"")</f>
        <v/>
      </c>
      <c r="F19" s="118" t="str">
        <f ca="1">IFERROR(VLOOKUP($B19,'Dummy Invoice Summary'!$E$7:$AJ$1506,3,FALSE),"")</f>
        <v/>
      </c>
      <c r="G19" s="120" t="str">
        <f ca="1">IFERROR(VLOOKUP($B19,'Dummy Invoice Summary'!$E$7:$AJ$1506,21,FALSE),"")</f>
        <v/>
      </c>
      <c r="H19" s="120" t="str">
        <f ca="1">IFERROR(VLOOKUP($B19,'Dummy Invoice Summary'!$E$7:$AJ$1506,23,FALSE),"")</f>
        <v/>
      </c>
      <c r="I19" s="118" t="str">
        <f ca="1">IFERROR(VLOOKUP($B19,'Dummy Invoice Summary'!$E$7:$AJ$1506,32,FALSE),"")</f>
        <v/>
      </c>
      <c r="J19" s="120" t="str">
        <f ca="1">IFERROR(VLOOKUP($B19,'Dummy Invoice Summary'!$E$7:$AJ$1506,31,FALSE),"")</f>
        <v/>
      </c>
      <c r="K19" s="121"/>
    </row>
    <row r="20" spans="2:11" x14ac:dyDescent="0.3">
      <c r="B20" s="119">
        <v>12</v>
      </c>
      <c r="C20" s="118"/>
      <c r="D20" s="119" t="str">
        <f ca="1">IFERROR(VLOOKUP($B20,'Dummy Invoice Summary'!$E$7:$AJ$1506,11,FALSE),"")</f>
        <v/>
      </c>
      <c r="E20" s="118" t="str">
        <f ca="1">IFERROR(VLOOKUP($B20,'Dummy Invoice Summary'!$E$7:$AJ$1506,12,FALSE),"")</f>
        <v/>
      </c>
      <c r="F20" s="118" t="str">
        <f ca="1">IFERROR(VLOOKUP($B20,'Dummy Invoice Summary'!$E$7:$AJ$1506,3,FALSE),"")</f>
        <v/>
      </c>
      <c r="G20" s="120" t="str">
        <f ca="1">IFERROR(VLOOKUP($B20,'Dummy Invoice Summary'!$E$7:$AJ$1506,21,FALSE),"")</f>
        <v/>
      </c>
      <c r="H20" s="120" t="str">
        <f ca="1">IFERROR(VLOOKUP($B20,'Dummy Invoice Summary'!$E$7:$AJ$1506,23,FALSE),"")</f>
        <v/>
      </c>
      <c r="I20" s="118" t="str">
        <f ca="1">IFERROR(VLOOKUP($B20,'Dummy Invoice Summary'!$E$7:$AJ$1506,32,FALSE),"")</f>
        <v/>
      </c>
      <c r="J20" s="120" t="str">
        <f ca="1">IFERROR(VLOOKUP($B20,'Dummy Invoice Summary'!$E$7:$AJ$1506,31,FALSE),"")</f>
        <v/>
      </c>
      <c r="K20" s="121"/>
    </row>
    <row r="21" spans="2:11" x14ac:dyDescent="0.3">
      <c r="B21" s="119">
        <v>13</v>
      </c>
      <c r="C21" s="118"/>
      <c r="D21" s="119" t="str">
        <f ca="1">IFERROR(VLOOKUP($B21,'Dummy Invoice Summary'!$E$7:$AJ$1506,11,FALSE),"")</f>
        <v/>
      </c>
      <c r="E21" s="118" t="str">
        <f ca="1">IFERROR(VLOOKUP($B21,'Dummy Invoice Summary'!$E$7:$AJ$1506,12,FALSE),"")</f>
        <v/>
      </c>
      <c r="F21" s="118" t="str">
        <f ca="1">IFERROR(VLOOKUP($B21,'Dummy Invoice Summary'!$E$7:$AJ$1506,3,FALSE),"")</f>
        <v/>
      </c>
      <c r="G21" s="120" t="str">
        <f ca="1">IFERROR(VLOOKUP($B21,'Dummy Invoice Summary'!$E$7:$AJ$1506,21,FALSE),"")</f>
        <v/>
      </c>
      <c r="H21" s="120" t="str">
        <f ca="1">IFERROR(VLOOKUP($B21,'Dummy Invoice Summary'!$E$7:$AJ$1506,23,FALSE),"")</f>
        <v/>
      </c>
      <c r="I21" s="118" t="str">
        <f ca="1">IFERROR(VLOOKUP($B21,'Dummy Invoice Summary'!$E$7:$AJ$1506,32,FALSE),"")</f>
        <v/>
      </c>
      <c r="J21" s="120" t="str">
        <f ca="1">IFERROR(VLOOKUP($B21,'Dummy Invoice Summary'!$E$7:$AJ$1506,31,FALSE),"")</f>
        <v/>
      </c>
      <c r="K21" s="121"/>
    </row>
    <row r="22" spans="2:11" x14ac:dyDescent="0.3">
      <c r="B22" s="119">
        <v>14</v>
      </c>
      <c r="C22" s="118"/>
      <c r="D22" s="119" t="str">
        <f ca="1">IFERROR(VLOOKUP($B22,'Dummy Invoice Summary'!$E$7:$AJ$1506,11,FALSE),"")</f>
        <v/>
      </c>
      <c r="E22" s="118" t="str">
        <f ca="1">IFERROR(VLOOKUP($B22,'Dummy Invoice Summary'!$E$7:$AJ$1506,12,FALSE),"")</f>
        <v/>
      </c>
      <c r="F22" s="118" t="str">
        <f ca="1">IFERROR(VLOOKUP($B22,'Dummy Invoice Summary'!$E$7:$AJ$1506,3,FALSE),"")</f>
        <v/>
      </c>
      <c r="G22" s="120" t="str">
        <f ca="1">IFERROR(VLOOKUP($B22,'Dummy Invoice Summary'!$E$7:$AJ$1506,21,FALSE),"")</f>
        <v/>
      </c>
      <c r="H22" s="120" t="str">
        <f ca="1">IFERROR(VLOOKUP($B22,'Dummy Invoice Summary'!$E$7:$AJ$1506,23,FALSE),"")</f>
        <v/>
      </c>
      <c r="I22" s="118" t="str">
        <f ca="1">IFERROR(VLOOKUP($B22,'Dummy Invoice Summary'!$E$7:$AJ$1506,32,FALSE),"")</f>
        <v/>
      </c>
      <c r="J22" s="120" t="str">
        <f ca="1">IFERROR(VLOOKUP($B22,'Dummy Invoice Summary'!$E$7:$AJ$1506,31,FALSE),"")</f>
        <v/>
      </c>
      <c r="K22" s="121"/>
    </row>
    <row r="23" spans="2:11" x14ac:dyDescent="0.3">
      <c r="B23" s="119">
        <v>15</v>
      </c>
      <c r="C23" s="118"/>
      <c r="D23" s="119" t="str">
        <f ca="1">IFERROR(VLOOKUP($B23,'Dummy Invoice Summary'!$E$7:$AJ$1506,11,FALSE),"")</f>
        <v/>
      </c>
      <c r="E23" s="118" t="str">
        <f ca="1">IFERROR(VLOOKUP($B23,'Dummy Invoice Summary'!$E$7:$AJ$1506,12,FALSE),"")</f>
        <v/>
      </c>
      <c r="F23" s="118" t="str">
        <f ca="1">IFERROR(VLOOKUP($B23,'Dummy Invoice Summary'!$E$7:$AJ$1506,3,FALSE),"")</f>
        <v/>
      </c>
      <c r="G23" s="120" t="str">
        <f ca="1">IFERROR(VLOOKUP($B23,'Dummy Invoice Summary'!$E$7:$AJ$1506,21,FALSE),"")</f>
        <v/>
      </c>
      <c r="H23" s="120" t="str">
        <f ca="1">IFERROR(VLOOKUP($B23,'Dummy Invoice Summary'!$E$7:$AJ$1506,23,FALSE),"")</f>
        <v/>
      </c>
      <c r="I23" s="118" t="str">
        <f ca="1">IFERROR(VLOOKUP($B23,'Dummy Invoice Summary'!$E$7:$AJ$1506,32,FALSE),"")</f>
        <v/>
      </c>
      <c r="J23" s="120" t="str">
        <f ca="1">IFERROR(VLOOKUP($B23,'Dummy Invoice Summary'!$E$7:$AJ$1506,31,FALSE),"")</f>
        <v/>
      </c>
      <c r="K23" s="121"/>
    </row>
    <row r="24" spans="2:11" x14ac:dyDescent="0.3">
      <c r="B24" s="119">
        <v>16</v>
      </c>
      <c r="C24" s="118"/>
      <c r="D24" s="119" t="str">
        <f ca="1">IFERROR(VLOOKUP($B24,'Dummy Invoice Summary'!$E$7:$AJ$1506,11,FALSE),"")</f>
        <v/>
      </c>
      <c r="E24" s="118" t="str">
        <f ca="1">IFERROR(VLOOKUP($B24,'Dummy Invoice Summary'!$E$7:$AJ$1506,12,FALSE),"")</f>
        <v/>
      </c>
      <c r="F24" s="118" t="str">
        <f ca="1">IFERROR(VLOOKUP($B24,'Dummy Invoice Summary'!$E$7:$AJ$1506,3,FALSE),"")</f>
        <v/>
      </c>
      <c r="G24" s="120" t="str">
        <f ca="1">IFERROR(VLOOKUP($B24,'Dummy Invoice Summary'!$E$7:$AJ$1506,21,FALSE),"")</f>
        <v/>
      </c>
      <c r="H24" s="120" t="str">
        <f ca="1">IFERROR(VLOOKUP($B24,'Dummy Invoice Summary'!$E$7:$AJ$1506,23,FALSE),"")</f>
        <v/>
      </c>
      <c r="I24" s="118" t="str">
        <f ca="1">IFERROR(VLOOKUP($B24,'Dummy Invoice Summary'!$E$7:$AJ$1506,32,FALSE),"")</f>
        <v/>
      </c>
      <c r="J24" s="120" t="str">
        <f ca="1">IFERROR(VLOOKUP($B24,'Dummy Invoice Summary'!$E$7:$AJ$1506,31,FALSE),"")</f>
        <v/>
      </c>
      <c r="K24" s="121"/>
    </row>
    <row r="25" spans="2:11" x14ac:dyDescent="0.3">
      <c r="B25" s="119">
        <v>17</v>
      </c>
      <c r="C25" s="118"/>
      <c r="D25" s="119" t="str">
        <f ca="1">IFERROR(VLOOKUP($B25,'Dummy Invoice Summary'!$E$7:$AJ$1506,11,FALSE),"")</f>
        <v/>
      </c>
      <c r="E25" s="118" t="str">
        <f ca="1">IFERROR(VLOOKUP($B25,'Dummy Invoice Summary'!$E$7:$AJ$1506,12,FALSE),"")</f>
        <v/>
      </c>
      <c r="F25" s="118" t="str">
        <f ca="1">IFERROR(VLOOKUP($B25,'Dummy Invoice Summary'!$E$7:$AJ$1506,3,FALSE),"")</f>
        <v/>
      </c>
      <c r="G25" s="120" t="str">
        <f ca="1">IFERROR(VLOOKUP($B25,'Dummy Invoice Summary'!$E$7:$AJ$1506,21,FALSE),"")</f>
        <v/>
      </c>
      <c r="H25" s="120" t="str">
        <f ca="1">IFERROR(VLOOKUP($B25,'Dummy Invoice Summary'!$E$7:$AJ$1506,23,FALSE),"")</f>
        <v/>
      </c>
      <c r="I25" s="118" t="str">
        <f ca="1">IFERROR(VLOOKUP($B25,'Dummy Invoice Summary'!$E$7:$AJ$1506,32,FALSE),"")</f>
        <v/>
      </c>
      <c r="J25" s="120" t="str">
        <f ca="1">IFERROR(VLOOKUP($B25,'Dummy Invoice Summary'!$E$7:$AJ$1506,31,FALSE),"")</f>
        <v/>
      </c>
      <c r="K25" s="121"/>
    </row>
    <row r="26" spans="2:11" x14ac:dyDescent="0.3">
      <c r="B26" s="119">
        <v>18</v>
      </c>
      <c r="C26" s="118"/>
      <c r="D26" s="119" t="str">
        <f ca="1">IFERROR(VLOOKUP($B26,'Dummy Invoice Summary'!$E$7:$AJ$1506,11,FALSE),"")</f>
        <v/>
      </c>
      <c r="E26" s="118" t="str">
        <f ca="1">IFERROR(VLOOKUP($B26,'Dummy Invoice Summary'!$E$7:$AJ$1506,12,FALSE),"")</f>
        <v/>
      </c>
      <c r="F26" s="118" t="str">
        <f ca="1">IFERROR(VLOOKUP($B26,'Dummy Invoice Summary'!$E$7:$AJ$1506,3,FALSE),"")</f>
        <v/>
      </c>
      <c r="G26" s="120" t="str">
        <f ca="1">IFERROR(VLOOKUP($B26,'Dummy Invoice Summary'!$E$7:$AJ$1506,21,FALSE),"")</f>
        <v/>
      </c>
      <c r="H26" s="120" t="str">
        <f ca="1">IFERROR(VLOOKUP($B26,'Dummy Invoice Summary'!$E$7:$AJ$1506,23,FALSE),"")</f>
        <v/>
      </c>
      <c r="I26" s="118" t="str">
        <f ca="1">IFERROR(VLOOKUP($B26,'Dummy Invoice Summary'!$E$7:$AJ$1506,32,FALSE),"")</f>
        <v/>
      </c>
      <c r="J26" s="120" t="str">
        <f ca="1">IFERROR(VLOOKUP($B26,'Dummy Invoice Summary'!$E$7:$AJ$1506,31,FALSE),"")</f>
        <v/>
      </c>
      <c r="K26" s="121"/>
    </row>
    <row r="27" spans="2:11" x14ac:dyDescent="0.3">
      <c r="B27" s="119">
        <v>19</v>
      </c>
      <c r="C27" s="118"/>
      <c r="D27" s="119" t="str">
        <f ca="1">IFERROR(VLOOKUP($B27,'Dummy Invoice Summary'!$E$7:$AJ$1506,11,FALSE),"")</f>
        <v/>
      </c>
      <c r="E27" s="118" t="str">
        <f ca="1">IFERROR(VLOOKUP($B27,'Dummy Invoice Summary'!$E$7:$AJ$1506,12,FALSE),"")</f>
        <v/>
      </c>
      <c r="F27" s="118" t="str">
        <f ca="1">IFERROR(VLOOKUP($B27,'Dummy Invoice Summary'!$E$7:$AJ$1506,3,FALSE),"")</f>
        <v/>
      </c>
      <c r="G27" s="120" t="str">
        <f ca="1">IFERROR(VLOOKUP($B27,'Dummy Invoice Summary'!$E$7:$AJ$1506,21,FALSE),"")</f>
        <v/>
      </c>
      <c r="H27" s="120" t="str">
        <f ca="1">IFERROR(VLOOKUP($B27,'Dummy Invoice Summary'!$E$7:$AJ$1506,23,FALSE),"")</f>
        <v/>
      </c>
      <c r="I27" s="118" t="str">
        <f ca="1">IFERROR(VLOOKUP($B27,'Dummy Invoice Summary'!$E$7:$AJ$1506,32,FALSE),"")</f>
        <v/>
      </c>
      <c r="J27" s="120" t="str">
        <f ca="1">IFERROR(VLOOKUP($B27,'Dummy Invoice Summary'!$E$7:$AJ$1506,31,FALSE),"")</f>
        <v/>
      </c>
      <c r="K27" s="121"/>
    </row>
    <row r="28" spans="2:11" x14ac:dyDescent="0.3">
      <c r="B28" s="119">
        <v>20</v>
      </c>
      <c r="C28" s="118"/>
      <c r="D28" s="119" t="str">
        <f ca="1">IFERROR(VLOOKUP($B28,'Dummy Invoice Summary'!$E$7:$AJ$1506,11,FALSE),"")</f>
        <v/>
      </c>
      <c r="E28" s="118" t="str">
        <f ca="1">IFERROR(VLOOKUP($B28,'Dummy Invoice Summary'!$E$7:$AJ$1506,12,FALSE),"")</f>
        <v/>
      </c>
      <c r="F28" s="118" t="str">
        <f ca="1">IFERROR(VLOOKUP($B28,'Dummy Invoice Summary'!$E$7:$AJ$1506,3,FALSE),"")</f>
        <v/>
      </c>
      <c r="G28" s="120" t="str">
        <f ca="1">IFERROR(VLOOKUP($B28,'Dummy Invoice Summary'!$E$7:$AJ$1506,21,FALSE),"")</f>
        <v/>
      </c>
      <c r="H28" s="120" t="str">
        <f ca="1">IFERROR(VLOOKUP($B28,'Dummy Invoice Summary'!$E$7:$AJ$1506,23,FALSE),"")</f>
        <v/>
      </c>
      <c r="I28" s="118" t="str">
        <f ca="1">IFERROR(VLOOKUP($B28,'Dummy Invoice Summary'!$E$7:$AJ$1506,32,FALSE),"")</f>
        <v/>
      </c>
      <c r="J28" s="120" t="str">
        <f ca="1">IFERROR(VLOOKUP($B28,'Dummy Invoice Summary'!$E$7:$AJ$1506,31,FALSE),"")</f>
        <v/>
      </c>
      <c r="K28" s="121"/>
    </row>
    <row r="29" spans="2:11" x14ac:dyDescent="0.3">
      <c r="B29" s="119">
        <v>21</v>
      </c>
      <c r="C29" s="118"/>
      <c r="D29" s="119" t="str">
        <f ca="1">IFERROR(VLOOKUP($B29,'Dummy Invoice Summary'!$E$7:$AJ$1506,11,FALSE),"")</f>
        <v/>
      </c>
      <c r="E29" s="118" t="str">
        <f ca="1">IFERROR(VLOOKUP($B29,'Dummy Invoice Summary'!$E$7:$AJ$1506,12,FALSE),"")</f>
        <v/>
      </c>
      <c r="F29" s="118" t="str">
        <f ca="1">IFERROR(VLOOKUP($B29,'Dummy Invoice Summary'!$E$7:$AJ$1506,3,FALSE),"")</f>
        <v/>
      </c>
      <c r="G29" s="120" t="str">
        <f ca="1">IFERROR(VLOOKUP($B29,'Dummy Invoice Summary'!$E$7:$AJ$1506,21,FALSE),"")</f>
        <v/>
      </c>
      <c r="H29" s="120" t="str">
        <f ca="1">IFERROR(VLOOKUP($B29,'Dummy Invoice Summary'!$E$7:$AJ$1506,23,FALSE),"")</f>
        <v/>
      </c>
      <c r="I29" s="118" t="str">
        <f ca="1">IFERROR(VLOOKUP($B29,'Dummy Invoice Summary'!$E$7:$AJ$1506,32,FALSE),"")</f>
        <v/>
      </c>
      <c r="J29" s="120" t="str">
        <f ca="1">IFERROR(VLOOKUP($B29,'Dummy Invoice Summary'!$E$7:$AJ$1506,31,FALSE),"")</f>
        <v/>
      </c>
      <c r="K29" s="121"/>
    </row>
    <row r="30" spans="2:11" x14ac:dyDescent="0.3">
      <c r="B30" s="119">
        <v>22</v>
      </c>
      <c r="C30" s="118"/>
      <c r="D30" s="119" t="str">
        <f ca="1">IFERROR(VLOOKUP($B30,'Dummy Invoice Summary'!$E$7:$AJ$1506,11,FALSE),"")</f>
        <v/>
      </c>
      <c r="E30" s="118" t="str">
        <f ca="1">IFERROR(VLOOKUP($B30,'Dummy Invoice Summary'!$E$7:$AJ$1506,12,FALSE),"")</f>
        <v/>
      </c>
      <c r="F30" s="118" t="str">
        <f ca="1">IFERROR(VLOOKUP($B30,'Dummy Invoice Summary'!$E$7:$AJ$1506,3,FALSE),"")</f>
        <v/>
      </c>
      <c r="G30" s="120" t="str">
        <f ca="1">IFERROR(VLOOKUP($B30,'Dummy Invoice Summary'!$E$7:$AJ$1506,21,FALSE),"")</f>
        <v/>
      </c>
      <c r="H30" s="120" t="str">
        <f ca="1">IFERROR(VLOOKUP($B30,'Dummy Invoice Summary'!$E$7:$AJ$1506,23,FALSE),"")</f>
        <v/>
      </c>
      <c r="I30" s="118" t="str">
        <f ca="1">IFERROR(VLOOKUP($B30,'Dummy Invoice Summary'!$E$7:$AJ$1506,32,FALSE),"")</f>
        <v/>
      </c>
      <c r="J30" s="120" t="str">
        <f ca="1">IFERROR(VLOOKUP($B30,'Dummy Invoice Summary'!$E$7:$AJ$1506,31,FALSE),"")</f>
        <v/>
      </c>
      <c r="K30" s="121"/>
    </row>
    <row r="31" spans="2:11" x14ac:dyDescent="0.3">
      <c r="B31" s="119">
        <v>23</v>
      </c>
      <c r="C31" s="118"/>
      <c r="D31" s="119" t="str">
        <f ca="1">IFERROR(VLOOKUP($B31,'Dummy Invoice Summary'!$E$7:$AJ$1506,11,FALSE),"")</f>
        <v/>
      </c>
      <c r="E31" s="118" t="str">
        <f ca="1">IFERROR(VLOOKUP($B31,'Dummy Invoice Summary'!$E$7:$AJ$1506,12,FALSE),"")</f>
        <v/>
      </c>
      <c r="F31" s="118" t="str">
        <f ca="1">IFERROR(VLOOKUP($B31,'Dummy Invoice Summary'!$E$7:$AJ$1506,3,FALSE),"")</f>
        <v/>
      </c>
      <c r="G31" s="120" t="str">
        <f ca="1">IFERROR(VLOOKUP($B31,'Dummy Invoice Summary'!$E$7:$AJ$1506,21,FALSE),"")</f>
        <v/>
      </c>
      <c r="H31" s="120" t="str">
        <f ca="1">IFERROR(VLOOKUP($B31,'Dummy Invoice Summary'!$E$7:$AJ$1506,23,FALSE),"")</f>
        <v/>
      </c>
      <c r="I31" s="118" t="str">
        <f ca="1">IFERROR(VLOOKUP($B31,'Dummy Invoice Summary'!$E$7:$AJ$1506,32,FALSE),"")</f>
        <v/>
      </c>
      <c r="J31" s="120" t="str">
        <f ca="1">IFERROR(VLOOKUP($B31,'Dummy Invoice Summary'!$E$7:$AJ$1506,31,FALSE),"")</f>
        <v/>
      </c>
      <c r="K31" s="121"/>
    </row>
    <row r="32" spans="2:11" x14ac:dyDescent="0.3">
      <c r="B32" s="119">
        <v>24</v>
      </c>
      <c r="C32" s="118"/>
      <c r="D32" s="119" t="str">
        <f ca="1">IFERROR(VLOOKUP($B32,'Dummy Invoice Summary'!$E$7:$AJ$1506,11,FALSE),"")</f>
        <v/>
      </c>
      <c r="E32" s="118" t="str">
        <f ca="1">IFERROR(VLOOKUP($B32,'Dummy Invoice Summary'!$E$7:$AJ$1506,12,FALSE),"")</f>
        <v/>
      </c>
      <c r="F32" s="118" t="str">
        <f ca="1">IFERROR(VLOOKUP($B32,'Dummy Invoice Summary'!$E$7:$AJ$1506,3,FALSE),"")</f>
        <v/>
      </c>
      <c r="G32" s="120" t="str">
        <f ca="1">IFERROR(VLOOKUP($B32,'Dummy Invoice Summary'!$E$7:$AJ$1506,21,FALSE),"")</f>
        <v/>
      </c>
      <c r="H32" s="120" t="str">
        <f ca="1">IFERROR(VLOOKUP($B32,'Dummy Invoice Summary'!$E$7:$AJ$1506,23,FALSE),"")</f>
        <v/>
      </c>
      <c r="I32" s="118" t="str">
        <f ca="1">IFERROR(VLOOKUP($B32,'Dummy Invoice Summary'!$E$7:$AJ$1506,32,FALSE),"")</f>
        <v/>
      </c>
      <c r="J32" s="120" t="str">
        <f ca="1">IFERROR(VLOOKUP($B32,'Dummy Invoice Summary'!$E$7:$AJ$1506,31,FALSE),"")</f>
        <v/>
      </c>
      <c r="K32" s="121"/>
    </row>
    <row r="33" spans="2:11" x14ac:dyDescent="0.3">
      <c r="B33" s="119">
        <v>25</v>
      </c>
      <c r="C33" s="118"/>
      <c r="D33" s="119" t="str">
        <f ca="1">IFERROR(VLOOKUP($B33,'Dummy Invoice Summary'!$E$7:$AJ$1506,11,FALSE),"")</f>
        <v/>
      </c>
      <c r="E33" s="118" t="str">
        <f ca="1">IFERROR(VLOOKUP($B33,'Dummy Invoice Summary'!$E$7:$AJ$1506,12,FALSE),"")</f>
        <v/>
      </c>
      <c r="F33" s="118" t="str">
        <f ca="1">IFERROR(VLOOKUP($B33,'Dummy Invoice Summary'!$E$7:$AJ$1506,3,FALSE),"")</f>
        <v/>
      </c>
      <c r="G33" s="120" t="str">
        <f ca="1">IFERROR(VLOOKUP($B33,'Dummy Invoice Summary'!$E$7:$AJ$1506,21,FALSE),"")</f>
        <v/>
      </c>
      <c r="H33" s="120" t="str">
        <f ca="1">IFERROR(VLOOKUP($B33,'Dummy Invoice Summary'!$E$7:$AJ$1506,23,FALSE),"")</f>
        <v/>
      </c>
      <c r="I33" s="118" t="str">
        <f ca="1">IFERROR(VLOOKUP($B33,'Dummy Invoice Summary'!$E$7:$AJ$1506,32,FALSE),"")</f>
        <v/>
      </c>
      <c r="J33" s="120" t="str">
        <f ca="1">IFERROR(VLOOKUP($B33,'Dummy Invoice Summary'!$E$7:$AJ$1506,31,FALSE),"")</f>
        <v/>
      </c>
      <c r="K33" s="121"/>
    </row>
    <row r="34" spans="2:11" x14ac:dyDescent="0.3">
      <c r="B34" s="119">
        <v>26</v>
      </c>
      <c r="C34" s="118"/>
      <c r="D34" s="119" t="str">
        <f ca="1">IFERROR(VLOOKUP($B34,'Dummy Invoice Summary'!$E$7:$AJ$1506,11,FALSE),"")</f>
        <v/>
      </c>
      <c r="E34" s="118" t="str">
        <f ca="1">IFERROR(VLOOKUP($B34,'Dummy Invoice Summary'!$E$7:$AJ$1506,12,FALSE),"")</f>
        <v/>
      </c>
      <c r="F34" s="118" t="str">
        <f ca="1">IFERROR(VLOOKUP($B34,'Dummy Invoice Summary'!$E$7:$AJ$1506,3,FALSE),"")</f>
        <v/>
      </c>
      <c r="G34" s="120" t="str">
        <f ca="1">IFERROR(VLOOKUP($B34,'Dummy Invoice Summary'!$E$7:$AJ$1506,21,FALSE),"")</f>
        <v/>
      </c>
      <c r="H34" s="120" t="str">
        <f ca="1">IFERROR(VLOOKUP($B34,'Dummy Invoice Summary'!$E$7:$AJ$1506,23,FALSE),"")</f>
        <v/>
      </c>
      <c r="I34" s="118" t="str">
        <f ca="1">IFERROR(VLOOKUP($B34,'Dummy Invoice Summary'!$E$7:$AJ$1506,32,FALSE),"")</f>
        <v/>
      </c>
      <c r="J34" s="120" t="str">
        <f ca="1">IFERROR(VLOOKUP($B34,'Dummy Invoice Summary'!$E$7:$AJ$1506,31,FALSE),"")</f>
        <v/>
      </c>
      <c r="K34" s="121"/>
    </row>
    <row r="35" spans="2:11" x14ac:dyDescent="0.3">
      <c r="B35" s="119">
        <v>27</v>
      </c>
      <c r="C35" s="118"/>
      <c r="D35" s="119" t="str">
        <f ca="1">IFERROR(VLOOKUP($B35,'Dummy Invoice Summary'!$E$7:$AJ$1506,11,FALSE),"")</f>
        <v/>
      </c>
      <c r="E35" s="118" t="str">
        <f ca="1">IFERROR(VLOOKUP($B35,'Dummy Invoice Summary'!$E$7:$AJ$1506,12,FALSE),"")</f>
        <v/>
      </c>
      <c r="F35" s="118" t="str">
        <f ca="1">IFERROR(VLOOKUP($B35,'Dummy Invoice Summary'!$E$7:$AJ$1506,3,FALSE),"")</f>
        <v/>
      </c>
      <c r="G35" s="120" t="str">
        <f ca="1">IFERROR(VLOOKUP($B35,'Dummy Invoice Summary'!$E$7:$AJ$1506,21,FALSE),"")</f>
        <v/>
      </c>
      <c r="H35" s="120" t="str">
        <f ca="1">IFERROR(VLOOKUP($B35,'Dummy Invoice Summary'!$E$7:$AJ$1506,23,FALSE),"")</f>
        <v/>
      </c>
      <c r="I35" s="118" t="str">
        <f ca="1">IFERROR(VLOOKUP($B35,'Dummy Invoice Summary'!$E$7:$AJ$1506,32,FALSE),"")</f>
        <v/>
      </c>
      <c r="J35" s="120" t="str">
        <f ca="1">IFERROR(VLOOKUP($B35,'Dummy Invoice Summary'!$E$7:$AJ$1506,31,FALSE),"")</f>
        <v/>
      </c>
      <c r="K35" s="121"/>
    </row>
    <row r="36" spans="2:11" x14ac:dyDescent="0.3">
      <c r="B36" s="119">
        <v>28</v>
      </c>
      <c r="C36" s="118"/>
      <c r="D36" s="119" t="str">
        <f ca="1">IFERROR(VLOOKUP($B36,'Dummy Invoice Summary'!$E$7:$AJ$1506,11,FALSE),"")</f>
        <v/>
      </c>
      <c r="E36" s="118" t="str">
        <f ca="1">IFERROR(VLOOKUP($B36,'Dummy Invoice Summary'!$E$7:$AJ$1506,12,FALSE),"")</f>
        <v/>
      </c>
      <c r="F36" s="118" t="str">
        <f ca="1">IFERROR(VLOOKUP($B36,'Dummy Invoice Summary'!$E$7:$AJ$1506,3,FALSE),"")</f>
        <v/>
      </c>
      <c r="G36" s="120" t="str">
        <f ca="1">IFERROR(VLOOKUP($B36,'Dummy Invoice Summary'!$E$7:$AJ$1506,21,FALSE),"")</f>
        <v/>
      </c>
      <c r="H36" s="120" t="str">
        <f ca="1">IFERROR(VLOOKUP($B36,'Dummy Invoice Summary'!$E$7:$AJ$1506,23,FALSE),"")</f>
        <v/>
      </c>
      <c r="I36" s="118" t="str">
        <f ca="1">IFERROR(VLOOKUP($B36,'Dummy Invoice Summary'!$E$7:$AJ$1506,32,FALSE),"")</f>
        <v/>
      </c>
      <c r="J36" s="120" t="str">
        <f ca="1">IFERROR(VLOOKUP($B36,'Dummy Invoice Summary'!$E$7:$AJ$1506,31,FALSE),"")</f>
        <v/>
      </c>
      <c r="K36" s="121"/>
    </row>
    <row r="37" spans="2:11" x14ac:dyDescent="0.3">
      <c r="B37" s="119">
        <v>29</v>
      </c>
      <c r="C37" s="118"/>
      <c r="D37" s="119" t="str">
        <f ca="1">IFERROR(VLOOKUP($B37,'Dummy Invoice Summary'!$E$7:$AJ$1506,11,FALSE),"")</f>
        <v/>
      </c>
      <c r="E37" s="118" t="str">
        <f ca="1">IFERROR(VLOOKUP($B37,'Dummy Invoice Summary'!$E$7:$AJ$1506,12,FALSE),"")</f>
        <v/>
      </c>
      <c r="F37" s="118" t="str">
        <f ca="1">IFERROR(VLOOKUP($B37,'Dummy Invoice Summary'!$E$7:$AJ$1506,3,FALSE),"")</f>
        <v/>
      </c>
      <c r="G37" s="120" t="str">
        <f ca="1">IFERROR(VLOOKUP($B37,'Dummy Invoice Summary'!$E$7:$AJ$1506,21,FALSE),"")</f>
        <v/>
      </c>
      <c r="H37" s="120" t="str">
        <f ca="1">IFERROR(VLOOKUP($B37,'Dummy Invoice Summary'!$E$7:$AJ$1506,23,FALSE),"")</f>
        <v/>
      </c>
      <c r="I37" s="118" t="str">
        <f ca="1">IFERROR(VLOOKUP($B37,'Dummy Invoice Summary'!$E$7:$AJ$1506,32,FALSE),"")</f>
        <v/>
      </c>
      <c r="J37" s="120" t="str">
        <f ca="1">IFERROR(VLOOKUP($B37,'Dummy Invoice Summary'!$E$7:$AJ$1506,31,FALSE),"")</f>
        <v/>
      </c>
      <c r="K37" s="121"/>
    </row>
    <row r="38" spans="2:11" x14ac:dyDescent="0.3">
      <c r="B38" s="119">
        <v>30</v>
      </c>
      <c r="C38" s="118"/>
      <c r="D38" s="119" t="str">
        <f ca="1">IFERROR(VLOOKUP($B38,'Dummy Invoice Summary'!$E$7:$AJ$1506,11,FALSE),"")</f>
        <v/>
      </c>
      <c r="E38" s="118" t="str">
        <f ca="1">IFERROR(VLOOKUP($B38,'Dummy Invoice Summary'!$E$7:$AJ$1506,12,FALSE),"")</f>
        <v/>
      </c>
      <c r="F38" s="118" t="str">
        <f ca="1">IFERROR(VLOOKUP($B38,'Dummy Invoice Summary'!$E$7:$AJ$1506,3,FALSE),"")</f>
        <v/>
      </c>
      <c r="G38" s="120" t="str">
        <f ca="1">IFERROR(VLOOKUP($B38,'Dummy Invoice Summary'!$E$7:$AJ$1506,21,FALSE),"")</f>
        <v/>
      </c>
      <c r="H38" s="120" t="str">
        <f ca="1">IFERROR(VLOOKUP($B38,'Dummy Invoice Summary'!$E$7:$AJ$1506,23,FALSE),"")</f>
        <v/>
      </c>
      <c r="I38" s="118" t="str">
        <f ca="1">IFERROR(VLOOKUP($B38,'Dummy Invoice Summary'!$E$7:$AJ$1506,32,FALSE),"")</f>
        <v/>
      </c>
      <c r="J38" s="120" t="str">
        <f ca="1">IFERROR(VLOOKUP($B38,'Dummy Invoice Summary'!$E$7:$AJ$1506,31,FALSE),"")</f>
        <v/>
      </c>
      <c r="K38" s="121"/>
    </row>
    <row r="39" spans="2:11" x14ac:dyDescent="0.3">
      <c r="B39" s="119">
        <v>31</v>
      </c>
      <c r="C39" s="118"/>
      <c r="D39" s="119" t="str">
        <f ca="1">IFERROR(VLOOKUP($B39,'Dummy Invoice Summary'!$E$7:$AJ$1506,11,FALSE),"")</f>
        <v/>
      </c>
      <c r="E39" s="118" t="str">
        <f ca="1">IFERROR(VLOOKUP($B39,'Dummy Invoice Summary'!$E$7:$AJ$1506,12,FALSE),"")</f>
        <v/>
      </c>
      <c r="F39" s="118" t="str">
        <f ca="1">IFERROR(VLOOKUP($B39,'Dummy Invoice Summary'!$E$7:$AJ$1506,3,FALSE),"")</f>
        <v/>
      </c>
      <c r="G39" s="120" t="str">
        <f ca="1">IFERROR(VLOOKUP($B39,'Dummy Invoice Summary'!$E$7:$AJ$1506,21,FALSE),"")</f>
        <v/>
      </c>
      <c r="H39" s="120" t="str">
        <f ca="1">IFERROR(VLOOKUP($B39,'Dummy Invoice Summary'!$E$7:$AJ$1506,23,FALSE),"")</f>
        <v/>
      </c>
      <c r="I39" s="118" t="str">
        <f ca="1">IFERROR(VLOOKUP($B39,'Dummy Invoice Summary'!$E$7:$AJ$1506,32,FALSE),"")</f>
        <v/>
      </c>
      <c r="J39" s="120" t="str">
        <f ca="1">IFERROR(VLOOKUP($B39,'Dummy Invoice Summary'!$E$7:$AJ$1506,31,FALSE),"")</f>
        <v/>
      </c>
      <c r="K39" s="121"/>
    </row>
    <row r="40" spans="2:11" x14ac:dyDescent="0.3">
      <c r="B40" s="119">
        <v>32</v>
      </c>
      <c r="C40" s="118"/>
      <c r="D40" s="119" t="str">
        <f ca="1">IFERROR(VLOOKUP($B40,'Dummy Invoice Summary'!$E$7:$AJ$1506,11,FALSE),"")</f>
        <v/>
      </c>
      <c r="E40" s="118" t="str">
        <f ca="1">IFERROR(VLOOKUP($B40,'Dummy Invoice Summary'!$E$7:$AJ$1506,12,FALSE),"")</f>
        <v/>
      </c>
      <c r="F40" s="118" t="str">
        <f ca="1">IFERROR(VLOOKUP($B40,'Dummy Invoice Summary'!$E$7:$AJ$1506,3,FALSE),"")</f>
        <v/>
      </c>
      <c r="G40" s="120" t="str">
        <f ca="1">IFERROR(VLOOKUP($B40,'Dummy Invoice Summary'!$E$7:$AJ$1506,21,FALSE),"")</f>
        <v/>
      </c>
      <c r="H40" s="120" t="str">
        <f ca="1">IFERROR(VLOOKUP($B40,'Dummy Invoice Summary'!$E$7:$AJ$1506,23,FALSE),"")</f>
        <v/>
      </c>
      <c r="I40" s="118" t="str">
        <f ca="1">IFERROR(VLOOKUP($B40,'Dummy Invoice Summary'!$E$7:$AJ$1506,32,FALSE),"")</f>
        <v/>
      </c>
      <c r="J40" s="120" t="str">
        <f ca="1">IFERROR(VLOOKUP($B40,'Dummy Invoice Summary'!$E$7:$AJ$1506,31,FALSE),"")</f>
        <v/>
      </c>
      <c r="K40" s="121"/>
    </row>
    <row r="41" spans="2:11" x14ac:dyDescent="0.3">
      <c r="B41" s="119">
        <v>33</v>
      </c>
      <c r="C41" s="118"/>
      <c r="D41" s="119" t="str">
        <f ca="1">IFERROR(VLOOKUP($B41,'Dummy Invoice Summary'!$E$7:$AJ$1506,11,FALSE),"")</f>
        <v/>
      </c>
      <c r="E41" s="118" t="str">
        <f ca="1">IFERROR(VLOOKUP($B41,'Dummy Invoice Summary'!$E$7:$AJ$1506,12,FALSE),"")</f>
        <v/>
      </c>
      <c r="F41" s="118" t="str">
        <f ca="1">IFERROR(VLOOKUP($B41,'Dummy Invoice Summary'!$E$7:$AJ$1506,3,FALSE),"")</f>
        <v/>
      </c>
      <c r="G41" s="120" t="str">
        <f ca="1">IFERROR(VLOOKUP($B41,'Dummy Invoice Summary'!$E$7:$AJ$1506,21,FALSE),"")</f>
        <v/>
      </c>
      <c r="H41" s="120" t="str">
        <f ca="1">IFERROR(VLOOKUP($B41,'Dummy Invoice Summary'!$E$7:$AJ$1506,23,FALSE),"")</f>
        <v/>
      </c>
      <c r="I41" s="118" t="str">
        <f ca="1">IFERROR(VLOOKUP($B41,'Dummy Invoice Summary'!$E$7:$AJ$1506,32,FALSE),"")</f>
        <v/>
      </c>
      <c r="J41" s="120" t="str">
        <f ca="1">IFERROR(VLOOKUP($B41,'Dummy Invoice Summary'!$E$7:$AJ$1506,31,FALSE),"")</f>
        <v/>
      </c>
      <c r="K41" s="121"/>
    </row>
    <row r="42" spans="2:11" x14ac:dyDescent="0.3">
      <c r="B42" s="119">
        <v>34</v>
      </c>
      <c r="C42" s="118"/>
      <c r="D42" s="119" t="str">
        <f ca="1">IFERROR(VLOOKUP($B42,'Dummy Invoice Summary'!$E$7:$AJ$1506,11,FALSE),"")</f>
        <v/>
      </c>
      <c r="E42" s="118" t="str">
        <f ca="1">IFERROR(VLOOKUP($B42,'Dummy Invoice Summary'!$E$7:$AJ$1506,12,FALSE),"")</f>
        <v/>
      </c>
      <c r="F42" s="118" t="str">
        <f ca="1">IFERROR(VLOOKUP($B42,'Dummy Invoice Summary'!$E$7:$AJ$1506,3,FALSE),"")</f>
        <v/>
      </c>
      <c r="G42" s="120" t="str">
        <f ca="1">IFERROR(VLOOKUP($B42,'Dummy Invoice Summary'!$E$7:$AJ$1506,21,FALSE),"")</f>
        <v/>
      </c>
      <c r="H42" s="120" t="str">
        <f ca="1">IFERROR(VLOOKUP($B42,'Dummy Invoice Summary'!$E$7:$AJ$1506,23,FALSE),"")</f>
        <v/>
      </c>
      <c r="I42" s="118" t="str">
        <f ca="1">IFERROR(VLOOKUP($B42,'Dummy Invoice Summary'!$E$7:$AJ$1506,32,FALSE),"")</f>
        <v/>
      </c>
      <c r="J42" s="120" t="str">
        <f ca="1">IFERROR(VLOOKUP($B42,'Dummy Invoice Summary'!$E$7:$AJ$1506,31,FALSE),"")</f>
        <v/>
      </c>
      <c r="K42" s="121"/>
    </row>
    <row r="43" spans="2:11" x14ac:dyDescent="0.3">
      <c r="B43" s="119">
        <v>35</v>
      </c>
      <c r="C43" s="118"/>
      <c r="D43" s="119" t="str">
        <f ca="1">IFERROR(VLOOKUP($B43,'Dummy Invoice Summary'!$E$7:$AJ$1506,11,FALSE),"")</f>
        <v/>
      </c>
      <c r="E43" s="118" t="str">
        <f ca="1">IFERROR(VLOOKUP($B43,'Dummy Invoice Summary'!$E$7:$AJ$1506,12,FALSE),"")</f>
        <v/>
      </c>
      <c r="F43" s="118" t="str">
        <f ca="1">IFERROR(VLOOKUP($B43,'Dummy Invoice Summary'!$E$7:$AJ$1506,3,FALSE),"")</f>
        <v/>
      </c>
      <c r="G43" s="120" t="str">
        <f ca="1">IFERROR(VLOOKUP($B43,'Dummy Invoice Summary'!$E$7:$AJ$1506,21,FALSE),"")</f>
        <v/>
      </c>
      <c r="H43" s="120" t="str">
        <f ca="1">IFERROR(VLOOKUP($B43,'Dummy Invoice Summary'!$E$7:$AJ$1506,23,FALSE),"")</f>
        <v/>
      </c>
      <c r="I43" s="118" t="str">
        <f ca="1">IFERROR(VLOOKUP($B43,'Dummy Invoice Summary'!$E$7:$AJ$1506,32,FALSE),"")</f>
        <v/>
      </c>
      <c r="J43" s="120" t="str">
        <f ca="1">IFERROR(VLOOKUP($B43,'Dummy Invoice Summary'!$E$7:$AJ$1506,31,FALSE),"")</f>
        <v/>
      </c>
      <c r="K43" s="121"/>
    </row>
    <row r="44" spans="2:11" x14ac:dyDescent="0.3">
      <c r="B44" s="119">
        <v>36</v>
      </c>
      <c r="C44" s="118"/>
      <c r="D44" s="119" t="str">
        <f ca="1">IFERROR(VLOOKUP($B44,'Dummy Invoice Summary'!$E$7:$AJ$1506,11,FALSE),"")</f>
        <v/>
      </c>
      <c r="E44" s="118" t="str">
        <f ca="1">IFERROR(VLOOKUP($B44,'Dummy Invoice Summary'!$E$7:$AJ$1506,12,FALSE),"")</f>
        <v/>
      </c>
      <c r="F44" s="118" t="str">
        <f ca="1">IFERROR(VLOOKUP($B44,'Dummy Invoice Summary'!$E$7:$AJ$1506,3,FALSE),"")</f>
        <v/>
      </c>
      <c r="G44" s="120" t="str">
        <f ca="1">IFERROR(VLOOKUP($B44,'Dummy Invoice Summary'!$E$7:$AJ$1506,21,FALSE),"")</f>
        <v/>
      </c>
      <c r="H44" s="120" t="str">
        <f ca="1">IFERROR(VLOOKUP($B44,'Dummy Invoice Summary'!$E$7:$AJ$1506,23,FALSE),"")</f>
        <v/>
      </c>
      <c r="I44" s="118" t="str">
        <f ca="1">IFERROR(VLOOKUP($B44,'Dummy Invoice Summary'!$E$7:$AJ$1506,32,FALSE),"")</f>
        <v/>
      </c>
      <c r="J44" s="120" t="str">
        <f ca="1">IFERROR(VLOOKUP($B44,'Dummy Invoice Summary'!$E$7:$AJ$1506,31,FALSE),"")</f>
        <v/>
      </c>
      <c r="K44" s="121"/>
    </row>
    <row r="45" spans="2:11" x14ac:dyDescent="0.3">
      <c r="B45" s="119">
        <v>37</v>
      </c>
      <c r="C45" s="118"/>
      <c r="D45" s="119" t="str">
        <f ca="1">IFERROR(VLOOKUP($B45,'Dummy Invoice Summary'!$E$7:$AJ$1506,11,FALSE),"")</f>
        <v/>
      </c>
      <c r="E45" s="118" t="str">
        <f ca="1">IFERROR(VLOOKUP($B45,'Dummy Invoice Summary'!$E$7:$AJ$1506,12,FALSE),"")</f>
        <v/>
      </c>
      <c r="F45" s="118" t="str">
        <f ca="1">IFERROR(VLOOKUP($B45,'Dummy Invoice Summary'!$E$7:$AJ$1506,3,FALSE),"")</f>
        <v/>
      </c>
      <c r="G45" s="120" t="str">
        <f ca="1">IFERROR(VLOOKUP($B45,'Dummy Invoice Summary'!$E$7:$AJ$1506,21,FALSE),"")</f>
        <v/>
      </c>
      <c r="H45" s="120" t="str">
        <f ca="1">IFERROR(VLOOKUP($B45,'Dummy Invoice Summary'!$E$7:$AJ$1506,23,FALSE),"")</f>
        <v/>
      </c>
      <c r="I45" s="118" t="str">
        <f ca="1">IFERROR(VLOOKUP($B45,'Dummy Invoice Summary'!$E$7:$AJ$1506,32,FALSE),"")</f>
        <v/>
      </c>
      <c r="J45" s="120" t="str">
        <f ca="1">IFERROR(VLOOKUP($B45,'Dummy Invoice Summary'!$E$7:$AJ$1506,31,FALSE),"")</f>
        <v/>
      </c>
      <c r="K45" s="121"/>
    </row>
    <row r="46" spans="2:11" x14ac:dyDescent="0.3">
      <c r="B46" s="119">
        <v>38</v>
      </c>
      <c r="C46" s="118"/>
      <c r="D46" s="119" t="str">
        <f ca="1">IFERROR(VLOOKUP($B46,'Dummy Invoice Summary'!$E$7:$AJ$1506,11,FALSE),"")</f>
        <v/>
      </c>
      <c r="E46" s="118" t="str">
        <f ca="1">IFERROR(VLOOKUP($B46,'Dummy Invoice Summary'!$E$7:$AJ$1506,12,FALSE),"")</f>
        <v/>
      </c>
      <c r="F46" s="118" t="str">
        <f ca="1">IFERROR(VLOOKUP($B46,'Dummy Invoice Summary'!$E$7:$AJ$1506,3,FALSE),"")</f>
        <v/>
      </c>
      <c r="G46" s="120" t="str">
        <f ca="1">IFERROR(VLOOKUP($B46,'Dummy Invoice Summary'!$E$7:$AJ$1506,21,FALSE),"")</f>
        <v/>
      </c>
      <c r="H46" s="120" t="str">
        <f ca="1">IFERROR(VLOOKUP($B46,'Dummy Invoice Summary'!$E$7:$AJ$1506,23,FALSE),"")</f>
        <v/>
      </c>
      <c r="I46" s="118" t="str">
        <f ca="1">IFERROR(VLOOKUP($B46,'Dummy Invoice Summary'!$E$7:$AJ$1506,32,FALSE),"")</f>
        <v/>
      </c>
      <c r="J46" s="120" t="str">
        <f ca="1">IFERROR(VLOOKUP($B46,'Dummy Invoice Summary'!$E$7:$AJ$1506,31,FALSE),"")</f>
        <v/>
      </c>
      <c r="K46" s="121"/>
    </row>
    <row r="47" spans="2:11" x14ac:dyDescent="0.3">
      <c r="B47" s="119">
        <v>39</v>
      </c>
      <c r="C47" s="118"/>
      <c r="D47" s="119" t="str">
        <f ca="1">IFERROR(VLOOKUP($B47,'Dummy Invoice Summary'!$E$7:$AJ$1506,11,FALSE),"")</f>
        <v/>
      </c>
      <c r="E47" s="118" t="str">
        <f ca="1">IFERROR(VLOOKUP($B47,'Dummy Invoice Summary'!$E$7:$AJ$1506,12,FALSE),"")</f>
        <v/>
      </c>
      <c r="F47" s="118" t="str">
        <f ca="1">IFERROR(VLOOKUP($B47,'Dummy Invoice Summary'!$E$7:$AJ$1506,3,FALSE),"")</f>
        <v/>
      </c>
      <c r="G47" s="120" t="str">
        <f ca="1">IFERROR(VLOOKUP($B47,'Dummy Invoice Summary'!$E$7:$AJ$1506,21,FALSE),"")</f>
        <v/>
      </c>
      <c r="H47" s="120" t="str">
        <f ca="1">IFERROR(VLOOKUP($B47,'Dummy Invoice Summary'!$E$7:$AJ$1506,23,FALSE),"")</f>
        <v/>
      </c>
      <c r="I47" s="118" t="str">
        <f ca="1">IFERROR(VLOOKUP($B47,'Dummy Invoice Summary'!$E$7:$AJ$1506,32,FALSE),"")</f>
        <v/>
      </c>
      <c r="J47" s="120" t="str">
        <f ca="1">IFERROR(VLOOKUP($B47,'Dummy Invoice Summary'!$E$7:$AJ$1506,31,FALSE),"")</f>
        <v/>
      </c>
      <c r="K47" s="121"/>
    </row>
    <row r="48" spans="2:11" x14ac:dyDescent="0.3">
      <c r="B48" s="119">
        <v>40</v>
      </c>
      <c r="C48" s="118"/>
      <c r="D48" s="119" t="str">
        <f ca="1">IFERROR(VLOOKUP($B48,'Dummy Invoice Summary'!$E$7:$AJ$1506,11,FALSE),"")</f>
        <v/>
      </c>
      <c r="E48" s="118" t="str">
        <f ca="1">IFERROR(VLOOKUP($B48,'Dummy Invoice Summary'!$E$7:$AJ$1506,12,FALSE),"")</f>
        <v/>
      </c>
      <c r="F48" s="118" t="str">
        <f ca="1">IFERROR(VLOOKUP($B48,'Dummy Invoice Summary'!$E$7:$AJ$1506,3,FALSE),"")</f>
        <v/>
      </c>
      <c r="G48" s="120" t="str">
        <f ca="1">IFERROR(VLOOKUP($B48,'Dummy Invoice Summary'!$E$7:$AJ$1506,21,FALSE),"")</f>
        <v/>
      </c>
      <c r="H48" s="120" t="str">
        <f ca="1">IFERROR(VLOOKUP($B48,'Dummy Invoice Summary'!$E$7:$AJ$1506,23,FALSE),"")</f>
        <v/>
      </c>
      <c r="I48" s="118" t="str">
        <f ca="1">IFERROR(VLOOKUP($B48,'Dummy Invoice Summary'!$E$7:$AJ$1506,32,FALSE),"")</f>
        <v/>
      </c>
      <c r="J48" s="120" t="str">
        <f ca="1">IFERROR(VLOOKUP($B48,'Dummy Invoice Summary'!$E$7:$AJ$1506,31,FALSE),"")</f>
        <v/>
      </c>
      <c r="K48" s="121"/>
    </row>
    <row r="49" spans="2:11" x14ac:dyDescent="0.3">
      <c r="B49" s="119">
        <v>41</v>
      </c>
      <c r="C49" s="118"/>
      <c r="D49" s="119" t="str">
        <f ca="1">IFERROR(VLOOKUP($B49,'Dummy Invoice Summary'!$E$7:$AJ$1506,11,FALSE),"")</f>
        <v/>
      </c>
      <c r="E49" s="118" t="str">
        <f ca="1">IFERROR(VLOOKUP($B49,'Dummy Invoice Summary'!$E$7:$AJ$1506,12,FALSE),"")</f>
        <v/>
      </c>
      <c r="F49" s="118" t="str">
        <f ca="1">IFERROR(VLOOKUP($B49,'Dummy Invoice Summary'!$E$7:$AJ$1506,3,FALSE),"")</f>
        <v/>
      </c>
      <c r="G49" s="120" t="str">
        <f ca="1">IFERROR(VLOOKUP($B49,'Dummy Invoice Summary'!$E$7:$AJ$1506,21,FALSE),"")</f>
        <v/>
      </c>
      <c r="H49" s="120" t="str">
        <f ca="1">IFERROR(VLOOKUP($B49,'Dummy Invoice Summary'!$E$7:$AJ$1506,23,FALSE),"")</f>
        <v/>
      </c>
      <c r="I49" s="118" t="str">
        <f ca="1">IFERROR(VLOOKUP($B49,'Dummy Invoice Summary'!$E$7:$AJ$1506,32,FALSE),"")</f>
        <v/>
      </c>
      <c r="J49" s="120" t="str">
        <f ca="1">IFERROR(VLOOKUP($B49,'Dummy Invoice Summary'!$E$7:$AJ$1506,31,FALSE),"")</f>
        <v/>
      </c>
      <c r="K49" s="121"/>
    </row>
    <row r="50" spans="2:11" x14ac:dyDescent="0.3">
      <c r="B50" s="119">
        <v>42</v>
      </c>
      <c r="C50" s="118"/>
      <c r="D50" s="119" t="str">
        <f ca="1">IFERROR(VLOOKUP($B50,'Dummy Invoice Summary'!$E$7:$AJ$1506,11,FALSE),"")</f>
        <v/>
      </c>
      <c r="E50" s="118" t="str">
        <f ca="1">IFERROR(VLOOKUP($B50,'Dummy Invoice Summary'!$E$7:$AJ$1506,12,FALSE),"")</f>
        <v/>
      </c>
      <c r="F50" s="118" t="str">
        <f ca="1">IFERROR(VLOOKUP($B50,'Dummy Invoice Summary'!$E$7:$AJ$1506,3,FALSE),"")</f>
        <v/>
      </c>
      <c r="G50" s="120" t="str">
        <f ca="1">IFERROR(VLOOKUP($B50,'Dummy Invoice Summary'!$E$7:$AJ$1506,21,FALSE),"")</f>
        <v/>
      </c>
      <c r="H50" s="120" t="str">
        <f ca="1">IFERROR(VLOOKUP($B50,'Dummy Invoice Summary'!$E$7:$AJ$1506,23,FALSE),"")</f>
        <v/>
      </c>
      <c r="I50" s="118" t="str">
        <f ca="1">IFERROR(VLOOKUP($B50,'Dummy Invoice Summary'!$E$7:$AJ$1506,32,FALSE),"")</f>
        <v/>
      </c>
      <c r="J50" s="120" t="str">
        <f ca="1">IFERROR(VLOOKUP($B50,'Dummy Invoice Summary'!$E$7:$AJ$1506,31,FALSE),"")</f>
        <v/>
      </c>
      <c r="K50" s="121"/>
    </row>
    <row r="51" spans="2:11" x14ac:dyDescent="0.3">
      <c r="B51" s="119">
        <v>43</v>
      </c>
      <c r="C51" s="118"/>
      <c r="D51" s="119" t="str">
        <f ca="1">IFERROR(VLOOKUP($B51,'Dummy Invoice Summary'!$E$7:$AJ$1506,11,FALSE),"")</f>
        <v/>
      </c>
      <c r="E51" s="118" t="str">
        <f ca="1">IFERROR(VLOOKUP($B51,'Dummy Invoice Summary'!$E$7:$AJ$1506,12,FALSE),"")</f>
        <v/>
      </c>
      <c r="F51" s="118" t="str">
        <f ca="1">IFERROR(VLOOKUP($B51,'Dummy Invoice Summary'!$E$7:$AJ$1506,3,FALSE),"")</f>
        <v/>
      </c>
      <c r="G51" s="120" t="str">
        <f ca="1">IFERROR(VLOOKUP($B51,'Dummy Invoice Summary'!$E$7:$AJ$1506,21,FALSE),"")</f>
        <v/>
      </c>
      <c r="H51" s="120" t="str">
        <f ca="1">IFERROR(VLOOKUP($B51,'Dummy Invoice Summary'!$E$7:$AJ$1506,23,FALSE),"")</f>
        <v/>
      </c>
      <c r="I51" s="118" t="str">
        <f ca="1">IFERROR(VLOOKUP($B51,'Dummy Invoice Summary'!$E$7:$AJ$1506,32,FALSE),"")</f>
        <v/>
      </c>
      <c r="J51" s="120" t="str">
        <f ca="1">IFERROR(VLOOKUP($B51,'Dummy Invoice Summary'!$E$7:$AJ$1506,31,FALSE),"")</f>
        <v/>
      </c>
      <c r="K51" s="121"/>
    </row>
    <row r="52" spans="2:11" x14ac:dyDescent="0.3">
      <c r="B52" s="119">
        <v>44</v>
      </c>
      <c r="C52" s="118"/>
      <c r="D52" s="119" t="str">
        <f ca="1">IFERROR(VLOOKUP($B52,'Dummy Invoice Summary'!$E$7:$AJ$1506,11,FALSE),"")</f>
        <v/>
      </c>
      <c r="E52" s="118" t="str">
        <f ca="1">IFERROR(VLOOKUP($B52,'Dummy Invoice Summary'!$E$7:$AJ$1506,12,FALSE),"")</f>
        <v/>
      </c>
      <c r="F52" s="118" t="str">
        <f ca="1">IFERROR(VLOOKUP($B52,'Dummy Invoice Summary'!$E$7:$AJ$1506,3,FALSE),"")</f>
        <v/>
      </c>
      <c r="G52" s="120" t="str">
        <f ca="1">IFERROR(VLOOKUP($B52,'Dummy Invoice Summary'!$E$7:$AJ$1506,21,FALSE),"")</f>
        <v/>
      </c>
      <c r="H52" s="120" t="str">
        <f ca="1">IFERROR(VLOOKUP($B52,'Dummy Invoice Summary'!$E$7:$AJ$1506,23,FALSE),"")</f>
        <v/>
      </c>
      <c r="I52" s="118" t="str">
        <f ca="1">IFERROR(VLOOKUP($B52,'Dummy Invoice Summary'!$E$7:$AJ$1506,32,FALSE),"")</f>
        <v/>
      </c>
      <c r="J52" s="120" t="str">
        <f ca="1">IFERROR(VLOOKUP($B52,'Dummy Invoice Summary'!$E$7:$AJ$1506,31,FALSE),"")</f>
        <v/>
      </c>
      <c r="K52" s="121"/>
    </row>
    <row r="53" spans="2:11" x14ac:dyDescent="0.3">
      <c r="B53" s="119">
        <v>45</v>
      </c>
      <c r="C53" s="118"/>
      <c r="D53" s="119" t="str">
        <f ca="1">IFERROR(VLOOKUP($B53,'Dummy Invoice Summary'!$E$7:$AJ$1506,11,FALSE),"")</f>
        <v/>
      </c>
      <c r="E53" s="118" t="str">
        <f ca="1">IFERROR(VLOOKUP($B53,'Dummy Invoice Summary'!$E$7:$AJ$1506,12,FALSE),"")</f>
        <v/>
      </c>
      <c r="F53" s="118" t="str">
        <f ca="1">IFERROR(VLOOKUP($B53,'Dummy Invoice Summary'!$E$7:$AJ$1506,3,FALSE),"")</f>
        <v/>
      </c>
      <c r="G53" s="120" t="str">
        <f ca="1">IFERROR(VLOOKUP($B53,'Dummy Invoice Summary'!$E$7:$AJ$1506,21,FALSE),"")</f>
        <v/>
      </c>
      <c r="H53" s="120" t="str">
        <f ca="1">IFERROR(VLOOKUP($B53,'Dummy Invoice Summary'!$E$7:$AJ$1506,23,FALSE),"")</f>
        <v/>
      </c>
      <c r="I53" s="118" t="str">
        <f ca="1">IFERROR(VLOOKUP($B53,'Dummy Invoice Summary'!$E$7:$AJ$1506,32,FALSE),"")</f>
        <v/>
      </c>
      <c r="J53" s="120" t="str">
        <f ca="1">IFERROR(VLOOKUP($B53,'Dummy Invoice Summary'!$E$7:$AJ$1506,31,FALSE),"")</f>
        <v/>
      </c>
      <c r="K53" s="121"/>
    </row>
    <row r="54" spans="2:11" x14ac:dyDescent="0.3">
      <c r="B54" s="119">
        <v>46</v>
      </c>
      <c r="C54" s="118"/>
      <c r="D54" s="119" t="str">
        <f ca="1">IFERROR(VLOOKUP($B54,'Dummy Invoice Summary'!$E$7:$AJ$1506,11,FALSE),"")</f>
        <v/>
      </c>
      <c r="E54" s="118" t="str">
        <f ca="1">IFERROR(VLOOKUP($B54,'Dummy Invoice Summary'!$E$7:$AJ$1506,12,FALSE),"")</f>
        <v/>
      </c>
      <c r="F54" s="118" t="str">
        <f ca="1">IFERROR(VLOOKUP($B54,'Dummy Invoice Summary'!$E$7:$AJ$1506,3,FALSE),"")</f>
        <v/>
      </c>
      <c r="G54" s="120" t="str">
        <f ca="1">IFERROR(VLOOKUP($B54,'Dummy Invoice Summary'!$E$7:$AJ$1506,21,FALSE),"")</f>
        <v/>
      </c>
      <c r="H54" s="120" t="str">
        <f ca="1">IFERROR(VLOOKUP($B54,'Dummy Invoice Summary'!$E$7:$AJ$1506,23,FALSE),"")</f>
        <v/>
      </c>
      <c r="I54" s="118" t="str">
        <f ca="1">IFERROR(VLOOKUP($B54,'Dummy Invoice Summary'!$E$7:$AJ$1506,32,FALSE),"")</f>
        <v/>
      </c>
      <c r="J54" s="120" t="str">
        <f ca="1">IFERROR(VLOOKUP($B54,'Dummy Invoice Summary'!$E$7:$AJ$1506,31,FALSE),"")</f>
        <v/>
      </c>
      <c r="K54" s="121"/>
    </row>
    <row r="55" spans="2:11" x14ac:dyDescent="0.3">
      <c r="B55" s="119">
        <v>47</v>
      </c>
      <c r="C55" s="118"/>
      <c r="D55" s="119" t="str">
        <f ca="1">IFERROR(VLOOKUP($B55,'Dummy Invoice Summary'!$E$7:$AJ$1506,11,FALSE),"")</f>
        <v/>
      </c>
      <c r="E55" s="118" t="str">
        <f ca="1">IFERROR(VLOOKUP($B55,'Dummy Invoice Summary'!$E$7:$AJ$1506,12,FALSE),"")</f>
        <v/>
      </c>
      <c r="F55" s="118" t="str">
        <f ca="1">IFERROR(VLOOKUP($B55,'Dummy Invoice Summary'!$E$7:$AJ$1506,3,FALSE),"")</f>
        <v/>
      </c>
      <c r="G55" s="120" t="str">
        <f ca="1">IFERROR(VLOOKUP($B55,'Dummy Invoice Summary'!$E$7:$AJ$1506,21,FALSE),"")</f>
        <v/>
      </c>
      <c r="H55" s="120" t="str">
        <f ca="1">IFERROR(VLOOKUP($B55,'Dummy Invoice Summary'!$E$7:$AJ$1506,23,FALSE),"")</f>
        <v/>
      </c>
      <c r="I55" s="118" t="str">
        <f ca="1">IFERROR(VLOOKUP($B55,'Dummy Invoice Summary'!$E$7:$AJ$1506,32,FALSE),"")</f>
        <v/>
      </c>
      <c r="J55" s="120" t="str">
        <f ca="1">IFERROR(VLOOKUP($B55,'Dummy Invoice Summary'!$E$7:$AJ$1506,31,FALSE),"")</f>
        <v/>
      </c>
      <c r="K55" s="121"/>
    </row>
    <row r="56" spans="2:11" x14ac:dyDescent="0.3">
      <c r="B56" s="119">
        <v>48</v>
      </c>
      <c r="C56" s="118"/>
      <c r="D56" s="119" t="str">
        <f ca="1">IFERROR(VLOOKUP($B56,'Dummy Invoice Summary'!$E$7:$AJ$1506,11,FALSE),"")</f>
        <v/>
      </c>
      <c r="E56" s="118" t="str">
        <f ca="1">IFERROR(VLOOKUP($B56,'Dummy Invoice Summary'!$E$7:$AJ$1506,12,FALSE),"")</f>
        <v/>
      </c>
      <c r="F56" s="118" t="str">
        <f ca="1">IFERROR(VLOOKUP($B56,'Dummy Invoice Summary'!$E$7:$AJ$1506,3,FALSE),"")</f>
        <v/>
      </c>
      <c r="G56" s="120" t="str">
        <f ca="1">IFERROR(VLOOKUP($B56,'Dummy Invoice Summary'!$E$7:$AJ$1506,21,FALSE),"")</f>
        <v/>
      </c>
      <c r="H56" s="120" t="str">
        <f ca="1">IFERROR(VLOOKUP($B56,'Dummy Invoice Summary'!$E$7:$AJ$1506,23,FALSE),"")</f>
        <v/>
      </c>
      <c r="I56" s="118" t="str">
        <f ca="1">IFERROR(VLOOKUP($B56,'Dummy Invoice Summary'!$E$7:$AJ$1506,32,FALSE),"")</f>
        <v/>
      </c>
      <c r="J56" s="120" t="str">
        <f ca="1">IFERROR(VLOOKUP($B56,'Dummy Invoice Summary'!$E$7:$AJ$1506,31,FALSE),"")</f>
        <v/>
      </c>
      <c r="K56" s="121"/>
    </row>
    <row r="57" spans="2:11" x14ac:dyDescent="0.3">
      <c r="B57" s="119">
        <v>49</v>
      </c>
      <c r="C57" s="118"/>
      <c r="D57" s="119" t="str">
        <f ca="1">IFERROR(VLOOKUP($B57,'Dummy Invoice Summary'!$E$7:$AJ$1506,11,FALSE),"")</f>
        <v/>
      </c>
      <c r="E57" s="118" t="str">
        <f ca="1">IFERROR(VLOOKUP($B57,'Dummy Invoice Summary'!$E$7:$AJ$1506,12,FALSE),"")</f>
        <v/>
      </c>
      <c r="F57" s="118" t="str">
        <f ca="1">IFERROR(VLOOKUP($B57,'Dummy Invoice Summary'!$E$7:$AJ$1506,3,FALSE),"")</f>
        <v/>
      </c>
      <c r="G57" s="120" t="str">
        <f ca="1">IFERROR(VLOOKUP($B57,'Dummy Invoice Summary'!$E$7:$AJ$1506,21,FALSE),"")</f>
        <v/>
      </c>
      <c r="H57" s="120" t="str">
        <f ca="1">IFERROR(VLOOKUP($B57,'Dummy Invoice Summary'!$E$7:$AJ$1506,23,FALSE),"")</f>
        <v/>
      </c>
      <c r="I57" s="118" t="str">
        <f ca="1">IFERROR(VLOOKUP($B57,'Dummy Invoice Summary'!$E$7:$AJ$1506,32,FALSE),"")</f>
        <v/>
      </c>
      <c r="J57" s="120" t="str">
        <f ca="1">IFERROR(VLOOKUP($B57,'Dummy Invoice Summary'!$E$7:$AJ$1506,31,FALSE),"")</f>
        <v/>
      </c>
      <c r="K57" s="121"/>
    </row>
    <row r="58" spans="2:11" x14ac:dyDescent="0.3">
      <c r="B58" s="119">
        <v>50</v>
      </c>
      <c r="C58" s="118"/>
      <c r="D58" s="119" t="str">
        <f ca="1">IFERROR(VLOOKUP($B58,'Dummy Invoice Summary'!$E$7:$AJ$1506,11,FALSE),"")</f>
        <v/>
      </c>
      <c r="E58" s="118" t="str">
        <f ca="1">IFERROR(VLOOKUP($B58,'Dummy Invoice Summary'!$E$7:$AJ$1506,12,FALSE),"")</f>
        <v/>
      </c>
      <c r="F58" s="118" t="str">
        <f ca="1">IFERROR(VLOOKUP($B58,'Dummy Invoice Summary'!$E$7:$AJ$1506,3,FALSE),"")</f>
        <v/>
      </c>
      <c r="G58" s="120" t="str">
        <f ca="1">IFERROR(VLOOKUP($B58,'Dummy Invoice Summary'!$E$7:$AJ$1506,21,FALSE),"")</f>
        <v/>
      </c>
      <c r="H58" s="120" t="str">
        <f ca="1">IFERROR(VLOOKUP($B58,'Dummy Invoice Summary'!$E$7:$AJ$1506,23,FALSE),"")</f>
        <v/>
      </c>
      <c r="I58" s="118" t="str">
        <f ca="1">IFERROR(VLOOKUP($B58,'Dummy Invoice Summary'!$E$7:$AJ$1506,32,FALSE),"")</f>
        <v/>
      </c>
      <c r="J58" s="120" t="str">
        <f ca="1">IFERROR(VLOOKUP($B58,'Dummy Invoice Summary'!$E$7:$AJ$1506,31,FALSE),"")</f>
        <v/>
      </c>
      <c r="K58" s="121"/>
    </row>
    <row r="59" spans="2:11" x14ac:dyDescent="0.3">
      <c r="B59" s="119">
        <v>51</v>
      </c>
      <c r="C59" s="118"/>
      <c r="D59" s="119" t="str">
        <f ca="1">IFERROR(VLOOKUP($B59,'Dummy Invoice Summary'!$E$7:$AJ$1506,11,FALSE),"")</f>
        <v/>
      </c>
      <c r="E59" s="118" t="str">
        <f ca="1">IFERROR(VLOOKUP($B59,'Dummy Invoice Summary'!$E$7:$AJ$1506,12,FALSE),"")</f>
        <v/>
      </c>
      <c r="F59" s="118" t="str">
        <f ca="1">IFERROR(VLOOKUP($B59,'Dummy Invoice Summary'!$E$7:$AJ$1506,3,FALSE),"")</f>
        <v/>
      </c>
      <c r="G59" s="120" t="str">
        <f ca="1">IFERROR(VLOOKUP($B59,'Dummy Invoice Summary'!$E$7:$AJ$1506,21,FALSE),"")</f>
        <v/>
      </c>
      <c r="H59" s="120" t="str">
        <f ca="1">IFERROR(VLOOKUP($B59,'Dummy Invoice Summary'!$E$7:$AJ$1506,23,FALSE),"")</f>
        <v/>
      </c>
      <c r="I59" s="118" t="str">
        <f ca="1">IFERROR(VLOOKUP($B59,'Dummy Invoice Summary'!$E$7:$AJ$1506,32,FALSE),"")</f>
        <v/>
      </c>
      <c r="J59" s="120" t="str">
        <f ca="1">IFERROR(VLOOKUP($B59,'Dummy Invoice Summary'!$E$7:$AJ$1506,31,FALSE),"")</f>
        <v/>
      </c>
      <c r="K59" s="121"/>
    </row>
    <row r="60" spans="2:11" x14ac:dyDescent="0.3">
      <c r="B60" s="119">
        <v>52</v>
      </c>
      <c r="C60" s="118"/>
      <c r="D60" s="119" t="str">
        <f ca="1">IFERROR(VLOOKUP($B60,'Dummy Invoice Summary'!$E$7:$AJ$1506,11,FALSE),"")</f>
        <v/>
      </c>
      <c r="E60" s="118" t="str">
        <f ca="1">IFERROR(VLOOKUP($B60,'Dummy Invoice Summary'!$E$7:$AJ$1506,12,FALSE),"")</f>
        <v/>
      </c>
      <c r="F60" s="118" t="str">
        <f ca="1">IFERROR(VLOOKUP($B60,'Dummy Invoice Summary'!$E$7:$AJ$1506,3,FALSE),"")</f>
        <v/>
      </c>
      <c r="G60" s="120" t="str">
        <f ca="1">IFERROR(VLOOKUP($B60,'Dummy Invoice Summary'!$E$7:$AJ$1506,21,FALSE),"")</f>
        <v/>
      </c>
      <c r="H60" s="120" t="str">
        <f ca="1">IFERROR(VLOOKUP($B60,'Dummy Invoice Summary'!$E$7:$AJ$1506,23,FALSE),"")</f>
        <v/>
      </c>
      <c r="I60" s="118" t="str">
        <f ca="1">IFERROR(VLOOKUP($B60,'Dummy Invoice Summary'!$E$7:$AJ$1506,32,FALSE),"")</f>
        <v/>
      </c>
      <c r="J60" s="120" t="str">
        <f ca="1">IFERROR(VLOOKUP($B60,'Dummy Invoice Summary'!$E$7:$AJ$1506,31,FALSE),"")</f>
        <v/>
      </c>
      <c r="K60" s="121"/>
    </row>
    <row r="61" spans="2:11" x14ac:dyDescent="0.3">
      <c r="B61" s="119">
        <v>53</v>
      </c>
      <c r="C61" s="118"/>
      <c r="D61" s="119" t="str">
        <f ca="1">IFERROR(VLOOKUP($B61,'Dummy Invoice Summary'!$E$7:$AJ$1506,11,FALSE),"")</f>
        <v/>
      </c>
      <c r="E61" s="118" t="str">
        <f ca="1">IFERROR(VLOOKUP($B61,'Dummy Invoice Summary'!$E$7:$AJ$1506,12,FALSE),"")</f>
        <v/>
      </c>
      <c r="F61" s="118" t="str">
        <f ca="1">IFERROR(VLOOKUP($B61,'Dummy Invoice Summary'!$E$7:$AJ$1506,3,FALSE),"")</f>
        <v/>
      </c>
      <c r="G61" s="120" t="str">
        <f ca="1">IFERROR(VLOOKUP($B61,'Dummy Invoice Summary'!$E$7:$AJ$1506,21,FALSE),"")</f>
        <v/>
      </c>
      <c r="H61" s="120" t="str">
        <f ca="1">IFERROR(VLOOKUP($B61,'Dummy Invoice Summary'!$E$7:$AJ$1506,23,FALSE),"")</f>
        <v/>
      </c>
      <c r="I61" s="118" t="str">
        <f ca="1">IFERROR(VLOOKUP($B61,'Dummy Invoice Summary'!$E$7:$AJ$1506,32,FALSE),"")</f>
        <v/>
      </c>
      <c r="J61" s="120" t="str">
        <f ca="1">IFERROR(VLOOKUP($B61,'Dummy Invoice Summary'!$E$7:$AJ$1506,31,FALSE),"")</f>
        <v/>
      </c>
      <c r="K61" s="121"/>
    </row>
    <row r="62" spans="2:11" x14ac:dyDescent="0.3">
      <c r="B62" s="119">
        <v>54</v>
      </c>
      <c r="C62" s="118"/>
      <c r="D62" s="119" t="str">
        <f ca="1">IFERROR(VLOOKUP($B62,'Dummy Invoice Summary'!$E$7:$AJ$1506,11,FALSE),"")</f>
        <v/>
      </c>
      <c r="E62" s="118" t="str">
        <f ca="1">IFERROR(VLOOKUP($B62,'Dummy Invoice Summary'!$E$7:$AJ$1506,12,FALSE),"")</f>
        <v/>
      </c>
      <c r="F62" s="118" t="str">
        <f ca="1">IFERROR(VLOOKUP($B62,'Dummy Invoice Summary'!$E$7:$AJ$1506,3,FALSE),"")</f>
        <v/>
      </c>
      <c r="G62" s="120" t="str">
        <f ca="1">IFERROR(VLOOKUP($B62,'Dummy Invoice Summary'!$E$7:$AJ$1506,21,FALSE),"")</f>
        <v/>
      </c>
      <c r="H62" s="120" t="str">
        <f ca="1">IFERROR(VLOOKUP($B62,'Dummy Invoice Summary'!$E$7:$AJ$1506,23,FALSE),"")</f>
        <v/>
      </c>
      <c r="I62" s="118" t="str">
        <f ca="1">IFERROR(VLOOKUP($B62,'Dummy Invoice Summary'!$E$7:$AJ$1506,32,FALSE),"")</f>
        <v/>
      </c>
      <c r="J62" s="120" t="str">
        <f ca="1">IFERROR(VLOOKUP($B62,'Dummy Invoice Summary'!$E$7:$AJ$1506,31,FALSE),"")</f>
        <v/>
      </c>
      <c r="K62" s="121"/>
    </row>
    <row r="63" spans="2:11" x14ac:dyDescent="0.3">
      <c r="B63" s="119">
        <v>55</v>
      </c>
      <c r="C63" s="118"/>
      <c r="D63" s="119" t="str">
        <f ca="1">IFERROR(VLOOKUP($B63,'Dummy Invoice Summary'!$E$7:$AJ$1506,11,FALSE),"")</f>
        <v/>
      </c>
      <c r="E63" s="118" t="str">
        <f ca="1">IFERROR(VLOOKUP($B63,'Dummy Invoice Summary'!$E$7:$AJ$1506,12,FALSE),"")</f>
        <v/>
      </c>
      <c r="F63" s="118" t="str">
        <f ca="1">IFERROR(VLOOKUP($B63,'Dummy Invoice Summary'!$E$7:$AJ$1506,3,FALSE),"")</f>
        <v/>
      </c>
      <c r="G63" s="120" t="str">
        <f ca="1">IFERROR(VLOOKUP($B63,'Dummy Invoice Summary'!$E$7:$AJ$1506,21,FALSE),"")</f>
        <v/>
      </c>
      <c r="H63" s="120" t="str">
        <f ca="1">IFERROR(VLOOKUP($B63,'Dummy Invoice Summary'!$E$7:$AJ$1506,23,FALSE),"")</f>
        <v/>
      </c>
      <c r="I63" s="118" t="str">
        <f ca="1">IFERROR(VLOOKUP($B63,'Dummy Invoice Summary'!$E$7:$AJ$1506,32,FALSE),"")</f>
        <v/>
      </c>
      <c r="J63" s="120" t="str">
        <f ca="1">IFERROR(VLOOKUP($B63,'Dummy Invoice Summary'!$E$7:$AJ$1506,31,FALSE),"")</f>
        <v/>
      </c>
      <c r="K63" s="121"/>
    </row>
    <row r="64" spans="2:11" x14ac:dyDescent="0.3">
      <c r="B64" s="119">
        <v>56</v>
      </c>
      <c r="C64" s="118"/>
      <c r="D64" s="119" t="str">
        <f ca="1">IFERROR(VLOOKUP($B64,'Dummy Invoice Summary'!$E$7:$AJ$1506,11,FALSE),"")</f>
        <v/>
      </c>
      <c r="E64" s="118" t="str">
        <f ca="1">IFERROR(VLOOKUP($B64,'Dummy Invoice Summary'!$E$7:$AJ$1506,12,FALSE),"")</f>
        <v/>
      </c>
      <c r="F64" s="118" t="str">
        <f ca="1">IFERROR(VLOOKUP($B64,'Dummy Invoice Summary'!$E$7:$AJ$1506,3,FALSE),"")</f>
        <v/>
      </c>
      <c r="G64" s="120" t="str">
        <f ca="1">IFERROR(VLOOKUP($B64,'Dummy Invoice Summary'!$E$7:$AJ$1506,21,FALSE),"")</f>
        <v/>
      </c>
      <c r="H64" s="120" t="str">
        <f ca="1">IFERROR(VLOOKUP($B64,'Dummy Invoice Summary'!$E$7:$AJ$1506,23,FALSE),"")</f>
        <v/>
      </c>
      <c r="I64" s="118" t="str">
        <f ca="1">IFERROR(VLOOKUP($B64,'Dummy Invoice Summary'!$E$7:$AJ$1506,32,FALSE),"")</f>
        <v/>
      </c>
      <c r="J64" s="120" t="str">
        <f ca="1">IFERROR(VLOOKUP($B64,'Dummy Invoice Summary'!$E$7:$AJ$1506,31,FALSE),"")</f>
        <v/>
      </c>
      <c r="K64" s="121"/>
    </row>
    <row r="65" spans="2:11" x14ac:dyDescent="0.3">
      <c r="B65" s="119">
        <v>57</v>
      </c>
      <c r="C65" s="118"/>
      <c r="D65" s="119" t="str">
        <f ca="1">IFERROR(VLOOKUP($B65,'Dummy Invoice Summary'!$E$7:$AJ$1506,11,FALSE),"")</f>
        <v/>
      </c>
      <c r="E65" s="118" t="str">
        <f ca="1">IFERROR(VLOOKUP($B65,'Dummy Invoice Summary'!$E$7:$AJ$1506,12,FALSE),"")</f>
        <v/>
      </c>
      <c r="F65" s="118" t="str">
        <f ca="1">IFERROR(VLOOKUP($B65,'Dummy Invoice Summary'!$E$7:$AJ$1506,3,FALSE),"")</f>
        <v/>
      </c>
      <c r="G65" s="120" t="str">
        <f ca="1">IFERROR(VLOOKUP($B65,'Dummy Invoice Summary'!$E$7:$AJ$1506,21,FALSE),"")</f>
        <v/>
      </c>
      <c r="H65" s="120" t="str">
        <f ca="1">IFERROR(VLOOKUP($B65,'Dummy Invoice Summary'!$E$7:$AJ$1506,23,FALSE),"")</f>
        <v/>
      </c>
      <c r="I65" s="118" t="str">
        <f ca="1">IFERROR(VLOOKUP($B65,'Dummy Invoice Summary'!$E$7:$AJ$1506,32,FALSE),"")</f>
        <v/>
      </c>
      <c r="J65" s="120" t="str">
        <f ca="1">IFERROR(VLOOKUP($B65,'Dummy Invoice Summary'!$E$7:$AJ$1506,31,FALSE),"")</f>
        <v/>
      </c>
      <c r="K65" s="121"/>
    </row>
    <row r="66" spans="2:11" x14ac:dyDescent="0.3">
      <c r="B66" s="119">
        <v>58</v>
      </c>
      <c r="C66" s="118"/>
      <c r="D66" s="119" t="str">
        <f ca="1">IFERROR(VLOOKUP($B66,'Dummy Invoice Summary'!$E$7:$AJ$1506,11,FALSE),"")</f>
        <v/>
      </c>
      <c r="E66" s="118" t="str">
        <f ca="1">IFERROR(VLOOKUP($B66,'Dummy Invoice Summary'!$E$7:$AJ$1506,12,FALSE),"")</f>
        <v/>
      </c>
      <c r="F66" s="118" t="str">
        <f ca="1">IFERROR(VLOOKUP($B66,'Dummy Invoice Summary'!$E$7:$AJ$1506,3,FALSE),"")</f>
        <v/>
      </c>
      <c r="G66" s="120" t="str">
        <f ca="1">IFERROR(VLOOKUP($B66,'Dummy Invoice Summary'!$E$7:$AJ$1506,21,FALSE),"")</f>
        <v/>
      </c>
      <c r="H66" s="120" t="str">
        <f ca="1">IFERROR(VLOOKUP($B66,'Dummy Invoice Summary'!$E$7:$AJ$1506,23,FALSE),"")</f>
        <v/>
      </c>
      <c r="I66" s="118" t="str">
        <f ca="1">IFERROR(VLOOKUP($B66,'Dummy Invoice Summary'!$E$7:$AJ$1506,32,FALSE),"")</f>
        <v/>
      </c>
      <c r="J66" s="120" t="str">
        <f ca="1">IFERROR(VLOOKUP($B66,'Dummy Invoice Summary'!$E$7:$AJ$1506,31,FALSE),"")</f>
        <v/>
      </c>
      <c r="K66" s="121"/>
    </row>
    <row r="67" spans="2:11" x14ac:dyDescent="0.3">
      <c r="B67" s="119">
        <v>59</v>
      </c>
      <c r="C67" s="118"/>
      <c r="D67" s="119" t="str">
        <f ca="1">IFERROR(VLOOKUP($B67,'Dummy Invoice Summary'!$E$7:$AJ$1506,11,FALSE),"")</f>
        <v/>
      </c>
      <c r="E67" s="118" t="str">
        <f ca="1">IFERROR(VLOOKUP($B67,'Dummy Invoice Summary'!$E$7:$AJ$1506,12,FALSE),"")</f>
        <v/>
      </c>
      <c r="F67" s="118" t="str">
        <f ca="1">IFERROR(VLOOKUP($B67,'Dummy Invoice Summary'!$E$7:$AJ$1506,3,FALSE),"")</f>
        <v/>
      </c>
      <c r="G67" s="120" t="str">
        <f ca="1">IFERROR(VLOOKUP($B67,'Dummy Invoice Summary'!$E$7:$AJ$1506,21,FALSE),"")</f>
        <v/>
      </c>
      <c r="H67" s="120" t="str">
        <f ca="1">IFERROR(VLOOKUP($B67,'Dummy Invoice Summary'!$E$7:$AJ$1506,23,FALSE),"")</f>
        <v/>
      </c>
      <c r="I67" s="118" t="str">
        <f ca="1">IFERROR(VLOOKUP($B67,'Dummy Invoice Summary'!$E$7:$AJ$1506,32,FALSE),"")</f>
        <v/>
      </c>
      <c r="J67" s="120" t="str">
        <f ca="1">IFERROR(VLOOKUP($B67,'Dummy Invoice Summary'!$E$7:$AJ$1506,31,FALSE),"")</f>
        <v/>
      </c>
      <c r="K67" s="121"/>
    </row>
    <row r="68" spans="2:11" x14ac:dyDescent="0.3">
      <c r="B68" s="119">
        <v>60</v>
      </c>
      <c r="C68" s="118"/>
      <c r="D68" s="119" t="str">
        <f ca="1">IFERROR(VLOOKUP($B68,'Dummy Invoice Summary'!$E$7:$AJ$1506,11,FALSE),"")</f>
        <v/>
      </c>
      <c r="E68" s="118" t="str">
        <f ca="1">IFERROR(VLOOKUP($B68,'Dummy Invoice Summary'!$E$7:$AJ$1506,12,FALSE),"")</f>
        <v/>
      </c>
      <c r="F68" s="118" t="str">
        <f ca="1">IFERROR(VLOOKUP($B68,'Dummy Invoice Summary'!$E$7:$AJ$1506,3,FALSE),"")</f>
        <v/>
      </c>
      <c r="G68" s="120" t="str">
        <f ca="1">IFERROR(VLOOKUP($B68,'Dummy Invoice Summary'!$E$7:$AJ$1506,21,FALSE),"")</f>
        <v/>
      </c>
      <c r="H68" s="120" t="str">
        <f ca="1">IFERROR(VLOOKUP($B68,'Dummy Invoice Summary'!$E$7:$AJ$1506,23,FALSE),"")</f>
        <v/>
      </c>
      <c r="I68" s="118" t="str">
        <f ca="1">IFERROR(VLOOKUP($B68,'Dummy Invoice Summary'!$E$7:$AJ$1506,32,FALSE),"")</f>
        <v/>
      </c>
      <c r="J68" s="120" t="str">
        <f ca="1">IFERROR(VLOOKUP($B68,'Dummy Invoice Summary'!$E$7:$AJ$1506,31,FALSE),"")</f>
        <v/>
      </c>
      <c r="K68" s="121"/>
    </row>
    <row r="69" spans="2:11" x14ac:dyDescent="0.3">
      <c r="B69" s="119">
        <v>61</v>
      </c>
      <c r="C69" s="118"/>
      <c r="D69" s="119" t="str">
        <f ca="1">IFERROR(VLOOKUP($B69,'Dummy Invoice Summary'!$E$7:$AJ$1506,11,FALSE),"")</f>
        <v/>
      </c>
      <c r="E69" s="118" t="str">
        <f ca="1">IFERROR(VLOOKUP($B69,'Dummy Invoice Summary'!$E$7:$AJ$1506,12,FALSE),"")</f>
        <v/>
      </c>
      <c r="F69" s="118" t="str">
        <f ca="1">IFERROR(VLOOKUP($B69,'Dummy Invoice Summary'!$E$7:$AJ$1506,3,FALSE),"")</f>
        <v/>
      </c>
      <c r="G69" s="120" t="str">
        <f ca="1">IFERROR(VLOOKUP($B69,'Dummy Invoice Summary'!$E$7:$AJ$1506,21,FALSE),"")</f>
        <v/>
      </c>
      <c r="H69" s="120" t="str">
        <f ca="1">IFERROR(VLOOKUP($B69,'Dummy Invoice Summary'!$E$7:$AJ$1506,23,FALSE),"")</f>
        <v/>
      </c>
      <c r="I69" s="118" t="str">
        <f ca="1">IFERROR(VLOOKUP($B69,'Dummy Invoice Summary'!$E$7:$AJ$1506,32,FALSE),"")</f>
        <v/>
      </c>
      <c r="J69" s="120" t="str">
        <f ca="1">IFERROR(VLOOKUP($B69,'Dummy Invoice Summary'!$E$7:$AJ$1506,31,FALSE),"")</f>
        <v/>
      </c>
      <c r="K69" s="121"/>
    </row>
    <row r="70" spans="2:11" x14ac:dyDescent="0.3">
      <c r="B70" s="119">
        <v>62</v>
      </c>
      <c r="C70" s="118"/>
      <c r="D70" s="119" t="str">
        <f ca="1">IFERROR(VLOOKUP($B70,'Dummy Invoice Summary'!$E$7:$AJ$1506,11,FALSE),"")</f>
        <v/>
      </c>
      <c r="E70" s="118" t="str">
        <f ca="1">IFERROR(VLOOKUP($B70,'Dummy Invoice Summary'!$E$7:$AJ$1506,12,FALSE),"")</f>
        <v/>
      </c>
      <c r="F70" s="118" t="str">
        <f ca="1">IFERROR(VLOOKUP($B70,'Dummy Invoice Summary'!$E$7:$AJ$1506,3,FALSE),"")</f>
        <v/>
      </c>
      <c r="G70" s="120" t="str">
        <f ca="1">IFERROR(VLOOKUP($B70,'Dummy Invoice Summary'!$E$7:$AJ$1506,21,FALSE),"")</f>
        <v/>
      </c>
      <c r="H70" s="120" t="str">
        <f ca="1">IFERROR(VLOOKUP($B70,'Dummy Invoice Summary'!$E$7:$AJ$1506,23,FALSE),"")</f>
        <v/>
      </c>
      <c r="I70" s="118" t="str">
        <f ca="1">IFERROR(VLOOKUP($B70,'Dummy Invoice Summary'!$E$7:$AJ$1506,32,FALSE),"")</f>
        <v/>
      </c>
      <c r="J70" s="120" t="str">
        <f ca="1">IFERROR(VLOOKUP($B70,'Dummy Invoice Summary'!$E$7:$AJ$1506,31,FALSE),"")</f>
        <v/>
      </c>
      <c r="K70" s="121"/>
    </row>
    <row r="71" spans="2:11" x14ac:dyDescent="0.3">
      <c r="B71" s="119">
        <v>63</v>
      </c>
      <c r="C71" s="118"/>
      <c r="D71" s="119" t="str">
        <f ca="1">IFERROR(VLOOKUP($B71,'Dummy Invoice Summary'!$E$7:$AJ$1506,11,FALSE),"")</f>
        <v/>
      </c>
      <c r="E71" s="118" t="str">
        <f ca="1">IFERROR(VLOOKUP($B71,'Dummy Invoice Summary'!$E$7:$AJ$1506,12,FALSE),"")</f>
        <v/>
      </c>
      <c r="F71" s="118" t="str">
        <f ca="1">IFERROR(VLOOKUP($B71,'Dummy Invoice Summary'!$E$7:$AJ$1506,3,FALSE),"")</f>
        <v/>
      </c>
      <c r="G71" s="120" t="str">
        <f ca="1">IFERROR(VLOOKUP($B71,'Dummy Invoice Summary'!$E$7:$AJ$1506,21,FALSE),"")</f>
        <v/>
      </c>
      <c r="H71" s="120" t="str">
        <f ca="1">IFERROR(VLOOKUP($B71,'Dummy Invoice Summary'!$E$7:$AJ$1506,23,FALSE),"")</f>
        <v/>
      </c>
      <c r="I71" s="118" t="str">
        <f ca="1">IFERROR(VLOOKUP($B71,'Dummy Invoice Summary'!$E$7:$AJ$1506,32,FALSE),"")</f>
        <v/>
      </c>
      <c r="J71" s="120" t="str">
        <f ca="1">IFERROR(VLOOKUP($B71,'Dummy Invoice Summary'!$E$7:$AJ$1506,31,FALSE),"")</f>
        <v/>
      </c>
      <c r="K71" s="121"/>
    </row>
    <row r="72" spans="2:11" x14ac:dyDescent="0.3">
      <c r="B72" s="119">
        <v>64</v>
      </c>
      <c r="C72" s="118"/>
      <c r="D72" s="119" t="str">
        <f ca="1">IFERROR(VLOOKUP($B72,'Dummy Invoice Summary'!$E$7:$AJ$1506,11,FALSE),"")</f>
        <v/>
      </c>
      <c r="E72" s="118" t="str">
        <f ca="1">IFERROR(VLOOKUP($B72,'Dummy Invoice Summary'!$E$7:$AJ$1506,12,FALSE),"")</f>
        <v/>
      </c>
      <c r="F72" s="118" t="str">
        <f ca="1">IFERROR(VLOOKUP($B72,'Dummy Invoice Summary'!$E$7:$AJ$1506,3,FALSE),"")</f>
        <v/>
      </c>
      <c r="G72" s="120" t="str">
        <f ca="1">IFERROR(VLOOKUP($B72,'Dummy Invoice Summary'!$E$7:$AJ$1506,21,FALSE),"")</f>
        <v/>
      </c>
      <c r="H72" s="120" t="str">
        <f ca="1">IFERROR(VLOOKUP($B72,'Dummy Invoice Summary'!$E$7:$AJ$1506,23,FALSE),"")</f>
        <v/>
      </c>
      <c r="I72" s="118" t="str">
        <f ca="1">IFERROR(VLOOKUP($B72,'Dummy Invoice Summary'!$E$7:$AJ$1506,32,FALSE),"")</f>
        <v/>
      </c>
      <c r="J72" s="120" t="str">
        <f ca="1">IFERROR(VLOOKUP($B72,'Dummy Invoice Summary'!$E$7:$AJ$1506,31,FALSE),"")</f>
        <v/>
      </c>
      <c r="K72" s="121"/>
    </row>
    <row r="73" spans="2:11" x14ac:dyDescent="0.3">
      <c r="B73" s="119">
        <v>65</v>
      </c>
      <c r="C73" s="118"/>
      <c r="D73" s="119" t="str">
        <f ca="1">IFERROR(VLOOKUP($B73,'Dummy Invoice Summary'!$E$7:$AJ$1506,11,FALSE),"")</f>
        <v/>
      </c>
      <c r="E73" s="118" t="str">
        <f ca="1">IFERROR(VLOOKUP($B73,'Dummy Invoice Summary'!$E$7:$AJ$1506,12,FALSE),"")</f>
        <v/>
      </c>
      <c r="F73" s="118" t="str">
        <f ca="1">IFERROR(VLOOKUP($B73,'Dummy Invoice Summary'!$E$7:$AJ$1506,3,FALSE),"")</f>
        <v/>
      </c>
      <c r="G73" s="120" t="str">
        <f ca="1">IFERROR(VLOOKUP($B73,'Dummy Invoice Summary'!$E$7:$AJ$1506,21,FALSE),"")</f>
        <v/>
      </c>
      <c r="H73" s="120" t="str">
        <f ca="1">IFERROR(VLOOKUP($B73,'Dummy Invoice Summary'!$E$7:$AJ$1506,23,FALSE),"")</f>
        <v/>
      </c>
      <c r="I73" s="118" t="str">
        <f ca="1">IFERROR(VLOOKUP($B73,'Dummy Invoice Summary'!$E$7:$AJ$1506,32,FALSE),"")</f>
        <v/>
      </c>
      <c r="J73" s="120" t="str">
        <f ca="1">IFERROR(VLOOKUP($B73,'Dummy Invoice Summary'!$E$7:$AJ$1506,31,FALSE),"")</f>
        <v/>
      </c>
      <c r="K73" s="121"/>
    </row>
    <row r="74" spans="2:11" x14ac:dyDescent="0.3">
      <c r="B74" s="119">
        <v>66</v>
      </c>
      <c r="C74" s="118"/>
      <c r="D74" s="119" t="str">
        <f ca="1">IFERROR(VLOOKUP($B74,'Dummy Invoice Summary'!$E$7:$AJ$1506,11,FALSE),"")</f>
        <v/>
      </c>
      <c r="E74" s="118" t="str">
        <f ca="1">IFERROR(VLOOKUP($B74,'Dummy Invoice Summary'!$E$7:$AJ$1506,12,FALSE),"")</f>
        <v/>
      </c>
      <c r="F74" s="118" t="str">
        <f ca="1">IFERROR(VLOOKUP($B74,'Dummy Invoice Summary'!$E$7:$AJ$1506,3,FALSE),"")</f>
        <v/>
      </c>
      <c r="G74" s="120" t="str">
        <f ca="1">IFERROR(VLOOKUP($B74,'Dummy Invoice Summary'!$E$7:$AJ$1506,21,FALSE),"")</f>
        <v/>
      </c>
      <c r="H74" s="120" t="str">
        <f ca="1">IFERROR(VLOOKUP($B74,'Dummy Invoice Summary'!$E$7:$AJ$1506,23,FALSE),"")</f>
        <v/>
      </c>
      <c r="I74" s="118" t="str">
        <f ca="1">IFERROR(VLOOKUP($B74,'Dummy Invoice Summary'!$E$7:$AJ$1506,32,FALSE),"")</f>
        <v/>
      </c>
      <c r="J74" s="120" t="str">
        <f ca="1">IFERROR(VLOOKUP($B74,'Dummy Invoice Summary'!$E$7:$AJ$1506,31,FALSE),"")</f>
        <v/>
      </c>
      <c r="K74" s="121"/>
    </row>
    <row r="75" spans="2:11" x14ac:dyDescent="0.3">
      <c r="B75" s="119">
        <v>67</v>
      </c>
      <c r="C75" s="118"/>
      <c r="D75" s="119" t="str">
        <f ca="1">IFERROR(VLOOKUP($B75,'Dummy Invoice Summary'!$E$7:$AJ$1506,11,FALSE),"")</f>
        <v/>
      </c>
      <c r="E75" s="118" t="str">
        <f ca="1">IFERROR(VLOOKUP($B75,'Dummy Invoice Summary'!$E$7:$AJ$1506,12,FALSE),"")</f>
        <v/>
      </c>
      <c r="F75" s="118" t="str">
        <f ca="1">IFERROR(VLOOKUP($B75,'Dummy Invoice Summary'!$E$7:$AJ$1506,3,FALSE),"")</f>
        <v/>
      </c>
      <c r="G75" s="120" t="str">
        <f ca="1">IFERROR(VLOOKUP($B75,'Dummy Invoice Summary'!$E$7:$AJ$1506,21,FALSE),"")</f>
        <v/>
      </c>
      <c r="H75" s="120" t="str">
        <f ca="1">IFERROR(VLOOKUP($B75,'Dummy Invoice Summary'!$E$7:$AJ$1506,23,FALSE),"")</f>
        <v/>
      </c>
      <c r="I75" s="118" t="str">
        <f ca="1">IFERROR(VLOOKUP($B75,'Dummy Invoice Summary'!$E$7:$AJ$1506,32,FALSE),"")</f>
        <v/>
      </c>
      <c r="J75" s="120" t="str">
        <f ca="1">IFERROR(VLOOKUP($B75,'Dummy Invoice Summary'!$E$7:$AJ$1506,31,FALSE),"")</f>
        <v/>
      </c>
      <c r="K75" s="121"/>
    </row>
    <row r="76" spans="2:11" x14ac:dyDescent="0.3">
      <c r="B76" s="119">
        <v>68</v>
      </c>
      <c r="C76" s="118"/>
      <c r="D76" s="119" t="str">
        <f ca="1">IFERROR(VLOOKUP($B76,'Dummy Invoice Summary'!$E$7:$AJ$1506,11,FALSE),"")</f>
        <v/>
      </c>
      <c r="E76" s="118" t="str">
        <f ca="1">IFERROR(VLOOKUP($B76,'Dummy Invoice Summary'!$E$7:$AJ$1506,12,FALSE),"")</f>
        <v/>
      </c>
      <c r="F76" s="118" t="str">
        <f ca="1">IFERROR(VLOOKUP($B76,'Dummy Invoice Summary'!$E$7:$AJ$1506,3,FALSE),"")</f>
        <v/>
      </c>
      <c r="G76" s="120" t="str">
        <f ca="1">IFERROR(VLOOKUP($B76,'Dummy Invoice Summary'!$E$7:$AJ$1506,21,FALSE),"")</f>
        <v/>
      </c>
      <c r="H76" s="120" t="str">
        <f ca="1">IFERROR(VLOOKUP($B76,'Dummy Invoice Summary'!$E$7:$AJ$1506,23,FALSE),"")</f>
        <v/>
      </c>
      <c r="I76" s="118" t="str">
        <f ca="1">IFERROR(VLOOKUP($B76,'Dummy Invoice Summary'!$E$7:$AJ$1506,32,FALSE),"")</f>
        <v/>
      </c>
      <c r="J76" s="120" t="str">
        <f ca="1">IFERROR(VLOOKUP($B76,'Dummy Invoice Summary'!$E$7:$AJ$1506,31,FALSE),"")</f>
        <v/>
      </c>
      <c r="K76" s="121"/>
    </row>
    <row r="77" spans="2:11" x14ac:dyDescent="0.3">
      <c r="B77" s="119">
        <v>69</v>
      </c>
      <c r="C77" s="118"/>
      <c r="D77" s="119" t="str">
        <f ca="1">IFERROR(VLOOKUP($B77,'Dummy Invoice Summary'!$E$7:$AJ$1506,11,FALSE),"")</f>
        <v/>
      </c>
      <c r="E77" s="118" t="str">
        <f ca="1">IFERROR(VLOOKUP($B77,'Dummy Invoice Summary'!$E$7:$AJ$1506,12,FALSE),"")</f>
        <v/>
      </c>
      <c r="F77" s="118" t="str">
        <f ca="1">IFERROR(VLOOKUP($B77,'Dummy Invoice Summary'!$E$7:$AJ$1506,3,FALSE),"")</f>
        <v/>
      </c>
      <c r="G77" s="120" t="str">
        <f ca="1">IFERROR(VLOOKUP($B77,'Dummy Invoice Summary'!$E$7:$AJ$1506,21,FALSE),"")</f>
        <v/>
      </c>
      <c r="H77" s="120" t="str">
        <f ca="1">IFERROR(VLOOKUP($B77,'Dummy Invoice Summary'!$E$7:$AJ$1506,23,FALSE),"")</f>
        <v/>
      </c>
      <c r="I77" s="118" t="str">
        <f ca="1">IFERROR(VLOOKUP($B77,'Dummy Invoice Summary'!$E$7:$AJ$1506,32,FALSE),"")</f>
        <v/>
      </c>
      <c r="J77" s="120" t="str">
        <f ca="1">IFERROR(VLOOKUP($B77,'Dummy Invoice Summary'!$E$7:$AJ$1506,31,FALSE),"")</f>
        <v/>
      </c>
      <c r="K77" s="121"/>
    </row>
    <row r="78" spans="2:11" x14ac:dyDescent="0.3">
      <c r="B78" s="119">
        <v>70</v>
      </c>
      <c r="C78" s="118"/>
      <c r="D78" s="119" t="str">
        <f ca="1">IFERROR(VLOOKUP($B78,'Dummy Invoice Summary'!$E$7:$AJ$1506,11,FALSE),"")</f>
        <v/>
      </c>
      <c r="E78" s="118" t="str">
        <f ca="1">IFERROR(VLOOKUP($B78,'Dummy Invoice Summary'!$E$7:$AJ$1506,12,FALSE),"")</f>
        <v/>
      </c>
      <c r="F78" s="118" t="str">
        <f ca="1">IFERROR(VLOOKUP($B78,'Dummy Invoice Summary'!$E$7:$AJ$1506,3,FALSE),"")</f>
        <v/>
      </c>
      <c r="G78" s="120" t="str">
        <f ca="1">IFERROR(VLOOKUP($B78,'Dummy Invoice Summary'!$E$7:$AJ$1506,21,FALSE),"")</f>
        <v/>
      </c>
      <c r="H78" s="120" t="str">
        <f ca="1">IFERROR(VLOOKUP($B78,'Dummy Invoice Summary'!$E$7:$AJ$1506,23,FALSE),"")</f>
        <v/>
      </c>
      <c r="I78" s="118" t="str">
        <f ca="1">IFERROR(VLOOKUP($B78,'Dummy Invoice Summary'!$E$7:$AJ$1506,32,FALSE),"")</f>
        <v/>
      </c>
      <c r="J78" s="120" t="str">
        <f ca="1">IFERROR(VLOOKUP($B78,'Dummy Invoice Summary'!$E$7:$AJ$1506,31,FALSE),"")</f>
        <v/>
      </c>
      <c r="K78" s="121"/>
    </row>
    <row r="79" spans="2:11" x14ac:dyDescent="0.3">
      <c r="B79" s="119">
        <v>71</v>
      </c>
      <c r="C79" s="118"/>
      <c r="D79" s="119" t="str">
        <f ca="1">IFERROR(VLOOKUP($B79,'Dummy Invoice Summary'!$E$7:$AJ$1506,11,FALSE),"")</f>
        <v/>
      </c>
      <c r="E79" s="118" t="str">
        <f ca="1">IFERROR(VLOOKUP($B79,'Dummy Invoice Summary'!$E$7:$AJ$1506,12,FALSE),"")</f>
        <v/>
      </c>
      <c r="F79" s="118" t="str">
        <f ca="1">IFERROR(VLOOKUP($B79,'Dummy Invoice Summary'!$E$7:$AJ$1506,3,FALSE),"")</f>
        <v/>
      </c>
      <c r="G79" s="120" t="str">
        <f ca="1">IFERROR(VLOOKUP($B79,'Dummy Invoice Summary'!$E$7:$AJ$1506,21,FALSE),"")</f>
        <v/>
      </c>
      <c r="H79" s="120" t="str">
        <f ca="1">IFERROR(VLOOKUP($B79,'Dummy Invoice Summary'!$E$7:$AJ$1506,23,FALSE),"")</f>
        <v/>
      </c>
      <c r="I79" s="118" t="str">
        <f ca="1">IFERROR(VLOOKUP($B79,'Dummy Invoice Summary'!$E$7:$AJ$1506,32,FALSE),"")</f>
        <v/>
      </c>
      <c r="J79" s="120" t="str">
        <f ca="1">IFERROR(VLOOKUP($B79,'Dummy Invoice Summary'!$E$7:$AJ$1506,31,FALSE),"")</f>
        <v/>
      </c>
      <c r="K79" s="121"/>
    </row>
    <row r="80" spans="2:11" x14ac:dyDescent="0.3">
      <c r="B80" s="119">
        <v>72</v>
      </c>
      <c r="C80" s="118"/>
      <c r="D80" s="119" t="str">
        <f ca="1">IFERROR(VLOOKUP($B80,'Dummy Invoice Summary'!$E$7:$AJ$1506,11,FALSE),"")</f>
        <v/>
      </c>
      <c r="E80" s="118" t="str">
        <f ca="1">IFERROR(VLOOKUP($B80,'Dummy Invoice Summary'!$E$7:$AJ$1506,12,FALSE),"")</f>
        <v/>
      </c>
      <c r="F80" s="118" t="str">
        <f ca="1">IFERROR(VLOOKUP($B80,'Dummy Invoice Summary'!$E$7:$AJ$1506,3,FALSE),"")</f>
        <v/>
      </c>
      <c r="G80" s="120" t="str">
        <f ca="1">IFERROR(VLOOKUP($B80,'Dummy Invoice Summary'!$E$7:$AJ$1506,21,FALSE),"")</f>
        <v/>
      </c>
      <c r="H80" s="120" t="str">
        <f ca="1">IFERROR(VLOOKUP($B80,'Dummy Invoice Summary'!$E$7:$AJ$1506,23,FALSE),"")</f>
        <v/>
      </c>
      <c r="I80" s="118" t="str">
        <f ca="1">IFERROR(VLOOKUP($B80,'Dummy Invoice Summary'!$E$7:$AJ$1506,32,FALSE),"")</f>
        <v/>
      </c>
      <c r="J80" s="120" t="str">
        <f ca="1">IFERROR(VLOOKUP($B80,'Dummy Invoice Summary'!$E$7:$AJ$1506,31,FALSE),"")</f>
        <v/>
      </c>
      <c r="K80" s="121"/>
    </row>
    <row r="81" spans="2:11" x14ac:dyDescent="0.3">
      <c r="B81" s="119">
        <v>73</v>
      </c>
      <c r="C81" s="118"/>
      <c r="D81" s="119" t="str">
        <f ca="1">IFERROR(VLOOKUP($B81,'Dummy Invoice Summary'!$E$7:$AJ$1506,11,FALSE),"")</f>
        <v/>
      </c>
      <c r="E81" s="118" t="str">
        <f ca="1">IFERROR(VLOOKUP($B81,'Dummy Invoice Summary'!$E$7:$AJ$1506,12,FALSE),"")</f>
        <v/>
      </c>
      <c r="F81" s="118" t="str">
        <f ca="1">IFERROR(VLOOKUP($B81,'Dummy Invoice Summary'!$E$7:$AJ$1506,3,FALSE),"")</f>
        <v/>
      </c>
      <c r="G81" s="120" t="str">
        <f ca="1">IFERROR(VLOOKUP($B81,'Dummy Invoice Summary'!$E$7:$AJ$1506,21,FALSE),"")</f>
        <v/>
      </c>
      <c r="H81" s="120" t="str">
        <f ca="1">IFERROR(VLOOKUP($B81,'Dummy Invoice Summary'!$E$7:$AJ$1506,23,FALSE),"")</f>
        <v/>
      </c>
      <c r="I81" s="118" t="str">
        <f ca="1">IFERROR(VLOOKUP($B81,'Dummy Invoice Summary'!$E$7:$AJ$1506,32,FALSE),"")</f>
        <v/>
      </c>
      <c r="J81" s="120" t="str">
        <f ca="1">IFERROR(VLOOKUP($B81,'Dummy Invoice Summary'!$E$7:$AJ$1506,31,FALSE),"")</f>
        <v/>
      </c>
      <c r="K81" s="121"/>
    </row>
    <row r="82" spans="2:11" x14ac:dyDescent="0.3">
      <c r="B82" s="119">
        <v>74</v>
      </c>
      <c r="C82" s="118"/>
      <c r="D82" s="119" t="str">
        <f ca="1">IFERROR(VLOOKUP($B82,'Dummy Invoice Summary'!$E$7:$AJ$1506,11,FALSE),"")</f>
        <v/>
      </c>
      <c r="E82" s="118" t="str">
        <f ca="1">IFERROR(VLOOKUP($B82,'Dummy Invoice Summary'!$E$7:$AJ$1506,12,FALSE),"")</f>
        <v/>
      </c>
      <c r="F82" s="118" t="str">
        <f ca="1">IFERROR(VLOOKUP($B82,'Dummy Invoice Summary'!$E$7:$AJ$1506,3,FALSE),"")</f>
        <v/>
      </c>
      <c r="G82" s="120" t="str">
        <f ca="1">IFERROR(VLOOKUP($B82,'Dummy Invoice Summary'!$E$7:$AJ$1506,21,FALSE),"")</f>
        <v/>
      </c>
      <c r="H82" s="120" t="str">
        <f ca="1">IFERROR(VLOOKUP($B82,'Dummy Invoice Summary'!$E$7:$AJ$1506,23,FALSE),"")</f>
        <v/>
      </c>
      <c r="I82" s="118" t="str">
        <f ca="1">IFERROR(VLOOKUP($B82,'Dummy Invoice Summary'!$E$7:$AJ$1506,32,FALSE),"")</f>
        <v/>
      </c>
      <c r="J82" s="120" t="str">
        <f ca="1">IFERROR(VLOOKUP($B82,'Dummy Invoice Summary'!$E$7:$AJ$1506,31,FALSE),"")</f>
        <v/>
      </c>
      <c r="K82" s="121"/>
    </row>
    <row r="83" spans="2:11" x14ac:dyDescent="0.3">
      <c r="B83" s="119">
        <v>75</v>
      </c>
      <c r="C83" s="118"/>
      <c r="D83" s="119" t="str">
        <f ca="1">IFERROR(VLOOKUP($B83,'Dummy Invoice Summary'!$E$7:$AJ$1506,11,FALSE),"")</f>
        <v/>
      </c>
      <c r="E83" s="118" t="str">
        <f ca="1">IFERROR(VLOOKUP($B83,'Dummy Invoice Summary'!$E$7:$AJ$1506,12,FALSE),"")</f>
        <v/>
      </c>
      <c r="F83" s="118" t="str">
        <f ca="1">IFERROR(VLOOKUP($B83,'Dummy Invoice Summary'!$E$7:$AJ$1506,3,FALSE),"")</f>
        <v/>
      </c>
      <c r="G83" s="120" t="str">
        <f ca="1">IFERROR(VLOOKUP($B83,'Dummy Invoice Summary'!$E$7:$AJ$1506,21,FALSE),"")</f>
        <v/>
      </c>
      <c r="H83" s="120" t="str">
        <f ca="1">IFERROR(VLOOKUP($B83,'Dummy Invoice Summary'!$E$7:$AJ$1506,23,FALSE),"")</f>
        <v/>
      </c>
      <c r="I83" s="118" t="str">
        <f ca="1">IFERROR(VLOOKUP($B83,'Dummy Invoice Summary'!$E$7:$AJ$1506,32,FALSE),"")</f>
        <v/>
      </c>
      <c r="J83" s="120" t="str">
        <f ca="1">IFERROR(VLOOKUP($B83,'Dummy Invoice Summary'!$E$7:$AJ$1506,31,FALSE),"")</f>
        <v/>
      </c>
      <c r="K83" s="121"/>
    </row>
    <row r="84" spans="2:11" x14ac:dyDescent="0.3">
      <c r="B84" s="119">
        <v>76</v>
      </c>
      <c r="C84" s="118"/>
      <c r="D84" s="119" t="str">
        <f ca="1">IFERROR(VLOOKUP($B84,'Dummy Invoice Summary'!$E$7:$AJ$1506,11,FALSE),"")</f>
        <v/>
      </c>
      <c r="E84" s="118" t="str">
        <f ca="1">IFERROR(VLOOKUP($B84,'Dummy Invoice Summary'!$E$7:$AJ$1506,12,FALSE),"")</f>
        <v/>
      </c>
      <c r="F84" s="118" t="str">
        <f ca="1">IFERROR(VLOOKUP($B84,'Dummy Invoice Summary'!$E$7:$AJ$1506,3,FALSE),"")</f>
        <v/>
      </c>
      <c r="G84" s="120" t="str">
        <f ca="1">IFERROR(VLOOKUP($B84,'Dummy Invoice Summary'!$E$7:$AJ$1506,21,FALSE),"")</f>
        <v/>
      </c>
      <c r="H84" s="120" t="str">
        <f ca="1">IFERROR(VLOOKUP($B84,'Dummy Invoice Summary'!$E$7:$AJ$1506,23,FALSE),"")</f>
        <v/>
      </c>
      <c r="I84" s="118" t="str">
        <f ca="1">IFERROR(VLOOKUP($B84,'Dummy Invoice Summary'!$E$7:$AJ$1506,32,FALSE),"")</f>
        <v/>
      </c>
      <c r="J84" s="120" t="str">
        <f ca="1">IFERROR(VLOOKUP($B84,'Dummy Invoice Summary'!$E$7:$AJ$1506,31,FALSE),"")</f>
        <v/>
      </c>
      <c r="K84" s="121"/>
    </row>
    <row r="85" spans="2:11" x14ac:dyDescent="0.3">
      <c r="B85" s="119">
        <v>77</v>
      </c>
      <c r="C85" s="118"/>
      <c r="D85" s="119" t="str">
        <f ca="1">IFERROR(VLOOKUP($B85,'Dummy Invoice Summary'!$E$7:$AJ$1506,11,FALSE),"")</f>
        <v/>
      </c>
      <c r="E85" s="118" t="str">
        <f ca="1">IFERROR(VLOOKUP($B85,'Dummy Invoice Summary'!$E$7:$AJ$1506,12,FALSE),"")</f>
        <v/>
      </c>
      <c r="F85" s="118" t="str">
        <f ca="1">IFERROR(VLOOKUP($B85,'Dummy Invoice Summary'!$E$7:$AJ$1506,3,FALSE),"")</f>
        <v/>
      </c>
      <c r="G85" s="120" t="str">
        <f ca="1">IFERROR(VLOOKUP($B85,'Dummy Invoice Summary'!$E$7:$AJ$1506,21,FALSE),"")</f>
        <v/>
      </c>
      <c r="H85" s="120" t="str">
        <f ca="1">IFERROR(VLOOKUP($B85,'Dummy Invoice Summary'!$E$7:$AJ$1506,23,FALSE),"")</f>
        <v/>
      </c>
      <c r="I85" s="118" t="str">
        <f ca="1">IFERROR(VLOOKUP($B85,'Dummy Invoice Summary'!$E$7:$AJ$1506,32,FALSE),"")</f>
        <v/>
      </c>
      <c r="J85" s="120" t="str">
        <f ca="1">IFERROR(VLOOKUP($B85,'Dummy Invoice Summary'!$E$7:$AJ$1506,31,FALSE),"")</f>
        <v/>
      </c>
      <c r="K85" s="121"/>
    </row>
    <row r="86" spans="2:11" x14ac:dyDescent="0.3">
      <c r="B86" s="119">
        <v>78</v>
      </c>
      <c r="C86" s="118"/>
      <c r="D86" s="119" t="str">
        <f ca="1">IFERROR(VLOOKUP($B86,'Dummy Invoice Summary'!$E$7:$AJ$1506,11,FALSE),"")</f>
        <v/>
      </c>
      <c r="E86" s="118" t="str">
        <f ca="1">IFERROR(VLOOKUP($B86,'Dummy Invoice Summary'!$E$7:$AJ$1506,12,FALSE),"")</f>
        <v/>
      </c>
      <c r="F86" s="118" t="str">
        <f ca="1">IFERROR(VLOOKUP($B86,'Dummy Invoice Summary'!$E$7:$AJ$1506,3,FALSE),"")</f>
        <v/>
      </c>
      <c r="G86" s="120" t="str">
        <f ca="1">IFERROR(VLOOKUP($B86,'Dummy Invoice Summary'!$E$7:$AJ$1506,21,FALSE),"")</f>
        <v/>
      </c>
      <c r="H86" s="120" t="str">
        <f ca="1">IFERROR(VLOOKUP($B86,'Dummy Invoice Summary'!$E$7:$AJ$1506,23,FALSE),"")</f>
        <v/>
      </c>
      <c r="I86" s="118" t="str">
        <f ca="1">IFERROR(VLOOKUP($B86,'Dummy Invoice Summary'!$E$7:$AJ$1506,32,FALSE),"")</f>
        <v/>
      </c>
      <c r="J86" s="120" t="str">
        <f ca="1">IFERROR(VLOOKUP($B86,'Dummy Invoice Summary'!$E$7:$AJ$1506,31,FALSE),"")</f>
        <v/>
      </c>
      <c r="K86" s="121"/>
    </row>
    <row r="87" spans="2:11" x14ac:dyDescent="0.3">
      <c r="B87" s="119">
        <v>79</v>
      </c>
      <c r="C87" s="118"/>
      <c r="D87" s="119" t="str">
        <f ca="1">IFERROR(VLOOKUP($B87,'Dummy Invoice Summary'!$E$7:$AJ$1506,11,FALSE),"")</f>
        <v/>
      </c>
      <c r="E87" s="118" t="str">
        <f ca="1">IFERROR(VLOOKUP($B87,'Dummy Invoice Summary'!$E$7:$AJ$1506,12,FALSE),"")</f>
        <v/>
      </c>
      <c r="F87" s="118" t="str">
        <f ca="1">IFERROR(VLOOKUP($B87,'Dummy Invoice Summary'!$E$7:$AJ$1506,3,FALSE),"")</f>
        <v/>
      </c>
      <c r="G87" s="120" t="str">
        <f ca="1">IFERROR(VLOOKUP($B87,'Dummy Invoice Summary'!$E$7:$AJ$1506,21,FALSE),"")</f>
        <v/>
      </c>
      <c r="H87" s="120" t="str">
        <f ca="1">IFERROR(VLOOKUP($B87,'Dummy Invoice Summary'!$E$7:$AJ$1506,23,FALSE),"")</f>
        <v/>
      </c>
      <c r="I87" s="118" t="str">
        <f ca="1">IFERROR(VLOOKUP($B87,'Dummy Invoice Summary'!$E$7:$AJ$1506,32,FALSE),"")</f>
        <v/>
      </c>
      <c r="J87" s="120" t="str">
        <f ca="1">IFERROR(VLOOKUP($B87,'Dummy Invoice Summary'!$E$7:$AJ$1506,31,FALSE),"")</f>
        <v/>
      </c>
      <c r="K87" s="121"/>
    </row>
    <row r="88" spans="2:11" x14ac:dyDescent="0.3">
      <c r="B88" s="119">
        <v>80</v>
      </c>
      <c r="C88" s="118"/>
      <c r="D88" s="119" t="str">
        <f ca="1">IFERROR(VLOOKUP($B88,'Dummy Invoice Summary'!$E$7:$AJ$1506,11,FALSE),"")</f>
        <v/>
      </c>
      <c r="E88" s="118" t="str">
        <f ca="1">IFERROR(VLOOKUP($B88,'Dummy Invoice Summary'!$E$7:$AJ$1506,12,FALSE),"")</f>
        <v/>
      </c>
      <c r="F88" s="118" t="str">
        <f ca="1">IFERROR(VLOOKUP($B88,'Dummy Invoice Summary'!$E$7:$AJ$1506,3,FALSE),"")</f>
        <v/>
      </c>
      <c r="G88" s="120" t="str">
        <f ca="1">IFERROR(VLOOKUP($B88,'Dummy Invoice Summary'!$E$7:$AJ$1506,21,FALSE),"")</f>
        <v/>
      </c>
      <c r="H88" s="120" t="str">
        <f ca="1">IFERROR(VLOOKUP($B88,'Dummy Invoice Summary'!$E$7:$AJ$1506,23,FALSE),"")</f>
        <v/>
      </c>
      <c r="I88" s="118" t="str">
        <f ca="1">IFERROR(VLOOKUP($B88,'Dummy Invoice Summary'!$E$7:$AJ$1506,32,FALSE),"")</f>
        <v/>
      </c>
      <c r="J88" s="120" t="str">
        <f ca="1">IFERROR(VLOOKUP($B88,'Dummy Invoice Summary'!$E$7:$AJ$1506,31,FALSE),"")</f>
        <v/>
      </c>
      <c r="K88" s="121"/>
    </row>
    <row r="89" spans="2:11" x14ac:dyDescent="0.3">
      <c r="B89" s="119">
        <v>81</v>
      </c>
      <c r="C89" s="118"/>
      <c r="D89" s="119" t="str">
        <f ca="1">IFERROR(VLOOKUP($B89,'Dummy Invoice Summary'!$E$7:$AJ$1506,11,FALSE),"")</f>
        <v/>
      </c>
      <c r="E89" s="118" t="str">
        <f ca="1">IFERROR(VLOOKUP($B89,'Dummy Invoice Summary'!$E$7:$AJ$1506,12,FALSE),"")</f>
        <v/>
      </c>
      <c r="F89" s="118" t="str">
        <f ca="1">IFERROR(VLOOKUP($B89,'Dummy Invoice Summary'!$E$7:$AJ$1506,3,FALSE),"")</f>
        <v/>
      </c>
      <c r="G89" s="120" t="str">
        <f ca="1">IFERROR(VLOOKUP($B89,'Dummy Invoice Summary'!$E$7:$AJ$1506,21,FALSE),"")</f>
        <v/>
      </c>
      <c r="H89" s="120" t="str">
        <f ca="1">IFERROR(VLOOKUP($B89,'Dummy Invoice Summary'!$E$7:$AJ$1506,23,FALSE),"")</f>
        <v/>
      </c>
      <c r="I89" s="118" t="str">
        <f ca="1">IFERROR(VLOOKUP($B89,'Dummy Invoice Summary'!$E$7:$AJ$1506,32,FALSE),"")</f>
        <v/>
      </c>
      <c r="J89" s="120" t="str">
        <f ca="1">IFERROR(VLOOKUP($B89,'Dummy Invoice Summary'!$E$7:$AJ$1506,31,FALSE),"")</f>
        <v/>
      </c>
      <c r="K89" s="121"/>
    </row>
    <row r="90" spans="2:11" x14ac:dyDescent="0.3">
      <c r="B90" s="119">
        <v>82</v>
      </c>
      <c r="C90" s="118"/>
      <c r="D90" s="119" t="str">
        <f ca="1">IFERROR(VLOOKUP($B90,'Dummy Invoice Summary'!$E$7:$AJ$1506,11,FALSE),"")</f>
        <v/>
      </c>
      <c r="E90" s="118" t="str">
        <f ca="1">IFERROR(VLOOKUP($B90,'Dummy Invoice Summary'!$E$7:$AJ$1506,12,FALSE),"")</f>
        <v/>
      </c>
      <c r="F90" s="118" t="str">
        <f ca="1">IFERROR(VLOOKUP($B90,'Dummy Invoice Summary'!$E$7:$AJ$1506,3,FALSE),"")</f>
        <v/>
      </c>
      <c r="G90" s="120" t="str">
        <f ca="1">IFERROR(VLOOKUP($B90,'Dummy Invoice Summary'!$E$7:$AJ$1506,21,FALSE),"")</f>
        <v/>
      </c>
      <c r="H90" s="120" t="str">
        <f ca="1">IFERROR(VLOOKUP($B90,'Dummy Invoice Summary'!$E$7:$AJ$1506,23,FALSE),"")</f>
        <v/>
      </c>
      <c r="I90" s="118" t="str">
        <f ca="1">IFERROR(VLOOKUP($B90,'Dummy Invoice Summary'!$E$7:$AJ$1506,32,FALSE),"")</f>
        <v/>
      </c>
      <c r="J90" s="120" t="str">
        <f ca="1">IFERROR(VLOOKUP($B90,'Dummy Invoice Summary'!$E$7:$AJ$1506,31,FALSE),"")</f>
        <v/>
      </c>
      <c r="K90" s="121"/>
    </row>
    <row r="91" spans="2:11" x14ac:dyDescent="0.3">
      <c r="B91" s="119">
        <v>83</v>
      </c>
      <c r="C91" s="118"/>
      <c r="D91" s="119" t="str">
        <f ca="1">IFERROR(VLOOKUP($B91,'Dummy Invoice Summary'!$E$7:$AJ$1506,11,FALSE),"")</f>
        <v/>
      </c>
      <c r="E91" s="118" t="str">
        <f ca="1">IFERROR(VLOOKUP($B91,'Dummy Invoice Summary'!$E$7:$AJ$1506,12,FALSE),"")</f>
        <v/>
      </c>
      <c r="F91" s="118" t="str">
        <f ca="1">IFERROR(VLOOKUP($B91,'Dummy Invoice Summary'!$E$7:$AJ$1506,3,FALSE),"")</f>
        <v/>
      </c>
      <c r="G91" s="120" t="str">
        <f ca="1">IFERROR(VLOOKUP($B91,'Dummy Invoice Summary'!$E$7:$AJ$1506,21,FALSE),"")</f>
        <v/>
      </c>
      <c r="H91" s="120" t="str">
        <f ca="1">IFERROR(VLOOKUP($B91,'Dummy Invoice Summary'!$E$7:$AJ$1506,23,FALSE),"")</f>
        <v/>
      </c>
      <c r="I91" s="118" t="str">
        <f ca="1">IFERROR(VLOOKUP($B91,'Dummy Invoice Summary'!$E$7:$AJ$1506,32,FALSE),"")</f>
        <v/>
      </c>
      <c r="J91" s="120" t="str">
        <f ca="1">IFERROR(VLOOKUP($B91,'Dummy Invoice Summary'!$E$7:$AJ$1506,31,FALSE),"")</f>
        <v/>
      </c>
      <c r="K91" s="121"/>
    </row>
    <row r="92" spans="2:11" x14ac:dyDescent="0.3">
      <c r="B92" s="119">
        <v>84</v>
      </c>
      <c r="C92" s="118"/>
      <c r="D92" s="119" t="str">
        <f ca="1">IFERROR(VLOOKUP($B92,'Dummy Invoice Summary'!$E$7:$AJ$1506,11,FALSE),"")</f>
        <v/>
      </c>
      <c r="E92" s="118" t="str">
        <f ca="1">IFERROR(VLOOKUP($B92,'Dummy Invoice Summary'!$E$7:$AJ$1506,12,FALSE),"")</f>
        <v/>
      </c>
      <c r="F92" s="118" t="str">
        <f ca="1">IFERROR(VLOOKUP($B92,'Dummy Invoice Summary'!$E$7:$AJ$1506,3,FALSE),"")</f>
        <v/>
      </c>
      <c r="G92" s="120" t="str">
        <f ca="1">IFERROR(VLOOKUP($B92,'Dummy Invoice Summary'!$E$7:$AJ$1506,21,FALSE),"")</f>
        <v/>
      </c>
      <c r="H92" s="120" t="str">
        <f ca="1">IFERROR(VLOOKUP($B92,'Dummy Invoice Summary'!$E$7:$AJ$1506,23,FALSE),"")</f>
        <v/>
      </c>
      <c r="I92" s="118" t="str">
        <f ca="1">IFERROR(VLOOKUP($B92,'Dummy Invoice Summary'!$E$7:$AJ$1506,32,FALSE),"")</f>
        <v/>
      </c>
      <c r="J92" s="120" t="str">
        <f ca="1">IFERROR(VLOOKUP($B92,'Dummy Invoice Summary'!$E$7:$AJ$1506,31,FALSE),"")</f>
        <v/>
      </c>
      <c r="K92" s="121"/>
    </row>
    <row r="93" spans="2:11" x14ac:dyDescent="0.3">
      <c r="B93" s="119">
        <v>85</v>
      </c>
      <c r="C93" s="118"/>
      <c r="D93" s="119" t="str">
        <f ca="1">IFERROR(VLOOKUP($B93,'Dummy Invoice Summary'!$E$7:$AJ$1506,11,FALSE),"")</f>
        <v/>
      </c>
      <c r="E93" s="118" t="str">
        <f ca="1">IFERROR(VLOOKUP($B93,'Dummy Invoice Summary'!$E$7:$AJ$1506,12,FALSE),"")</f>
        <v/>
      </c>
      <c r="F93" s="118" t="str">
        <f ca="1">IFERROR(VLOOKUP($B93,'Dummy Invoice Summary'!$E$7:$AJ$1506,3,FALSE),"")</f>
        <v/>
      </c>
      <c r="G93" s="120" t="str">
        <f ca="1">IFERROR(VLOOKUP($B93,'Dummy Invoice Summary'!$E$7:$AJ$1506,21,FALSE),"")</f>
        <v/>
      </c>
      <c r="H93" s="120" t="str">
        <f ca="1">IFERROR(VLOOKUP($B93,'Dummy Invoice Summary'!$E$7:$AJ$1506,23,FALSE),"")</f>
        <v/>
      </c>
      <c r="I93" s="118" t="str">
        <f ca="1">IFERROR(VLOOKUP($B93,'Dummy Invoice Summary'!$E$7:$AJ$1506,32,FALSE),"")</f>
        <v/>
      </c>
      <c r="J93" s="120" t="str">
        <f ca="1">IFERROR(VLOOKUP($B93,'Dummy Invoice Summary'!$E$7:$AJ$1506,31,FALSE),"")</f>
        <v/>
      </c>
      <c r="K93" s="121"/>
    </row>
    <row r="94" spans="2:11" x14ac:dyDescent="0.3">
      <c r="B94" s="119">
        <v>86</v>
      </c>
      <c r="C94" s="118"/>
      <c r="D94" s="119" t="str">
        <f ca="1">IFERROR(VLOOKUP($B94,'Dummy Invoice Summary'!$E$7:$AJ$1506,11,FALSE),"")</f>
        <v/>
      </c>
      <c r="E94" s="118" t="str">
        <f ca="1">IFERROR(VLOOKUP($B94,'Dummy Invoice Summary'!$E$7:$AJ$1506,12,FALSE),"")</f>
        <v/>
      </c>
      <c r="F94" s="118" t="str">
        <f ca="1">IFERROR(VLOOKUP($B94,'Dummy Invoice Summary'!$E$7:$AJ$1506,3,FALSE),"")</f>
        <v/>
      </c>
      <c r="G94" s="120" t="str">
        <f ca="1">IFERROR(VLOOKUP($B94,'Dummy Invoice Summary'!$E$7:$AJ$1506,21,FALSE),"")</f>
        <v/>
      </c>
      <c r="H94" s="120" t="str">
        <f ca="1">IFERROR(VLOOKUP($B94,'Dummy Invoice Summary'!$E$7:$AJ$1506,23,FALSE),"")</f>
        <v/>
      </c>
      <c r="I94" s="118" t="str">
        <f ca="1">IFERROR(VLOOKUP($B94,'Dummy Invoice Summary'!$E$7:$AJ$1506,32,FALSE),"")</f>
        <v/>
      </c>
      <c r="J94" s="120" t="str">
        <f ca="1">IFERROR(VLOOKUP($B94,'Dummy Invoice Summary'!$E$7:$AJ$1506,31,FALSE),"")</f>
        <v/>
      </c>
      <c r="K94" s="121"/>
    </row>
    <row r="95" spans="2:11" x14ac:dyDescent="0.3">
      <c r="B95" s="119">
        <v>87</v>
      </c>
      <c r="C95" s="118"/>
      <c r="D95" s="119" t="str">
        <f ca="1">IFERROR(VLOOKUP($B95,'Dummy Invoice Summary'!$E$7:$AJ$1506,11,FALSE),"")</f>
        <v/>
      </c>
      <c r="E95" s="118" t="str">
        <f ca="1">IFERROR(VLOOKUP($B95,'Dummy Invoice Summary'!$E$7:$AJ$1506,12,FALSE),"")</f>
        <v/>
      </c>
      <c r="F95" s="118" t="str">
        <f ca="1">IFERROR(VLOOKUP($B95,'Dummy Invoice Summary'!$E$7:$AJ$1506,3,FALSE),"")</f>
        <v/>
      </c>
      <c r="G95" s="120" t="str">
        <f ca="1">IFERROR(VLOOKUP($B95,'Dummy Invoice Summary'!$E$7:$AJ$1506,21,FALSE),"")</f>
        <v/>
      </c>
      <c r="H95" s="120" t="str">
        <f ca="1">IFERROR(VLOOKUP($B95,'Dummy Invoice Summary'!$E$7:$AJ$1506,23,FALSE),"")</f>
        <v/>
      </c>
      <c r="I95" s="118" t="str">
        <f ca="1">IFERROR(VLOOKUP($B95,'Dummy Invoice Summary'!$E$7:$AJ$1506,32,FALSE),"")</f>
        <v/>
      </c>
      <c r="J95" s="120" t="str">
        <f ca="1">IFERROR(VLOOKUP($B95,'Dummy Invoice Summary'!$E$7:$AJ$1506,31,FALSE),"")</f>
        <v/>
      </c>
      <c r="K95" s="121"/>
    </row>
    <row r="96" spans="2:11" x14ac:dyDescent="0.3">
      <c r="B96" s="119">
        <v>88</v>
      </c>
      <c r="C96" s="118"/>
      <c r="D96" s="119" t="str">
        <f ca="1">IFERROR(VLOOKUP($B96,'Dummy Invoice Summary'!$E$7:$AJ$1506,11,FALSE),"")</f>
        <v/>
      </c>
      <c r="E96" s="118" t="str">
        <f ca="1">IFERROR(VLOOKUP($B96,'Dummy Invoice Summary'!$E$7:$AJ$1506,12,FALSE),"")</f>
        <v/>
      </c>
      <c r="F96" s="118" t="str">
        <f ca="1">IFERROR(VLOOKUP($B96,'Dummy Invoice Summary'!$E$7:$AJ$1506,3,FALSE),"")</f>
        <v/>
      </c>
      <c r="G96" s="120" t="str">
        <f ca="1">IFERROR(VLOOKUP($B96,'Dummy Invoice Summary'!$E$7:$AJ$1506,21,FALSE),"")</f>
        <v/>
      </c>
      <c r="H96" s="120" t="str">
        <f ca="1">IFERROR(VLOOKUP($B96,'Dummy Invoice Summary'!$E$7:$AJ$1506,23,FALSE),"")</f>
        <v/>
      </c>
      <c r="I96" s="118" t="str">
        <f ca="1">IFERROR(VLOOKUP($B96,'Dummy Invoice Summary'!$E$7:$AJ$1506,32,FALSE),"")</f>
        <v/>
      </c>
      <c r="J96" s="120" t="str">
        <f ca="1">IFERROR(VLOOKUP($B96,'Dummy Invoice Summary'!$E$7:$AJ$1506,31,FALSE),"")</f>
        <v/>
      </c>
      <c r="K96" s="121"/>
    </row>
    <row r="97" spans="2:11" x14ac:dyDescent="0.3">
      <c r="B97" s="119">
        <v>89</v>
      </c>
      <c r="C97" s="118"/>
      <c r="D97" s="119" t="str">
        <f ca="1">IFERROR(VLOOKUP($B97,'Dummy Invoice Summary'!$E$7:$AJ$1506,11,FALSE),"")</f>
        <v/>
      </c>
      <c r="E97" s="118" t="str">
        <f ca="1">IFERROR(VLOOKUP($B97,'Dummy Invoice Summary'!$E$7:$AJ$1506,12,FALSE),"")</f>
        <v/>
      </c>
      <c r="F97" s="118" t="str">
        <f ca="1">IFERROR(VLOOKUP($B97,'Dummy Invoice Summary'!$E$7:$AJ$1506,3,FALSE),"")</f>
        <v/>
      </c>
      <c r="G97" s="120" t="str">
        <f ca="1">IFERROR(VLOOKUP($B97,'Dummy Invoice Summary'!$E$7:$AJ$1506,21,FALSE),"")</f>
        <v/>
      </c>
      <c r="H97" s="120" t="str">
        <f ca="1">IFERROR(VLOOKUP($B97,'Dummy Invoice Summary'!$E$7:$AJ$1506,23,FALSE),"")</f>
        <v/>
      </c>
      <c r="I97" s="118" t="str">
        <f ca="1">IFERROR(VLOOKUP($B97,'Dummy Invoice Summary'!$E$7:$AJ$1506,32,FALSE),"")</f>
        <v/>
      </c>
      <c r="J97" s="120" t="str">
        <f ca="1">IFERROR(VLOOKUP($B97,'Dummy Invoice Summary'!$E$7:$AJ$1506,31,FALSE),"")</f>
        <v/>
      </c>
      <c r="K97" s="121"/>
    </row>
    <row r="98" spans="2:11" x14ac:dyDescent="0.3">
      <c r="B98" s="119">
        <v>90</v>
      </c>
      <c r="C98" s="118"/>
      <c r="D98" s="119" t="str">
        <f ca="1">IFERROR(VLOOKUP($B98,'Dummy Invoice Summary'!$E$7:$AJ$1506,11,FALSE),"")</f>
        <v/>
      </c>
      <c r="E98" s="118" t="str">
        <f ca="1">IFERROR(VLOOKUP($B98,'Dummy Invoice Summary'!$E$7:$AJ$1506,12,FALSE),"")</f>
        <v/>
      </c>
      <c r="F98" s="118" t="str">
        <f ca="1">IFERROR(VLOOKUP($B98,'Dummy Invoice Summary'!$E$7:$AJ$1506,3,FALSE),"")</f>
        <v/>
      </c>
      <c r="G98" s="120" t="str">
        <f ca="1">IFERROR(VLOOKUP($B98,'Dummy Invoice Summary'!$E$7:$AJ$1506,21,FALSE),"")</f>
        <v/>
      </c>
      <c r="H98" s="120" t="str">
        <f ca="1">IFERROR(VLOOKUP($B98,'Dummy Invoice Summary'!$E$7:$AJ$1506,23,FALSE),"")</f>
        <v/>
      </c>
      <c r="I98" s="118" t="str">
        <f ca="1">IFERROR(VLOOKUP($B98,'Dummy Invoice Summary'!$E$7:$AJ$1506,32,FALSE),"")</f>
        <v/>
      </c>
      <c r="J98" s="120" t="str">
        <f ca="1">IFERROR(VLOOKUP($B98,'Dummy Invoice Summary'!$E$7:$AJ$1506,31,FALSE),"")</f>
        <v/>
      </c>
      <c r="K98" s="121"/>
    </row>
    <row r="99" spans="2:11" x14ac:dyDescent="0.3">
      <c r="B99" s="119">
        <v>91</v>
      </c>
      <c r="C99" s="118"/>
      <c r="D99" s="119" t="str">
        <f ca="1">IFERROR(VLOOKUP($B99,'Dummy Invoice Summary'!$E$7:$AJ$1506,11,FALSE),"")</f>
        <v/>
      </c>
      <c r="E99" s="118" t="str">
        <f ca="1">IFERROR(VLOOKUP($B99,'Dummy Invoice Summary'!$E$7:$AJ$1506,12,FALSE),"")</f>
        <v/>
      </c>
      <c r="F99" s="118" t="str">
        <f ca="1">IFERROR(VLOOKUP($B99,'Dummy Invoice Summary'!$E$7:$AJ$1506,3,FALSE),"")</f>
        <v/>
      </c>
      <c r="G99" s="120" t="str">
        <f ca="1">IFERROR(VLOOKUP($B99,'Dummy Invoice Summary'!$E$7:$AJ$1506,21,FALSE),"")</f>
        <v/>
      </c>
      <c r="H99" s="120" t="str">
        <f ca="1">IFERROR(VLOOKUP($B99,'Dummy Invoice Summary'!$E$7:$AJ$1506,23,FALSE),"")</f>
        <v/>
      </c>
      <c r="I99" s="118" t="str">
        <f ca="1">IFERROR(VLOOKUP($B99,'Dummy Invoice Summary'!$E$7:$AJ$1506,32,FALSE),"")</f>
        <v/>
      </c>
      <c r="J99" s="120" t="str">
        <f ca="1">IFERROR(VLOOKUP($B99,'Dummy Invoice Summary'!$E$7:$AJ$1506,31,FALSE),"")</f>
        <v/>
      </c>
      <c r="K99" s="121"/>
    </row>
    <row r="100" spans="2:11" x14ac:dyDescent="0.3">
      <c r="B100" s="119">
        <v>92</v>
      </c>
      <c r="C100" s="118"/>
      <c r="D100" s="119" t="str">
        <f ca="1">IFERROR(VLOOKUP($B100,'Dummy Invoice Summary'!$E$7:$AJ$1506,11,FALSE),"")</f>
        <v/>
      </c>
      <c r="E100" s="118" t="str">
        <f ca="1">IFERROR(VLOOKUP($B100,'Dummy Invoice Summary'!$E$7:$AJ$1506,12,FALSE),"")</f>
        <v/>
      </c>
      <c r="F100" s="118" t="str">
        <f ca="1">IFERROR(VLOOKUP($B100,'Dummy Invoice Summary'!$E$7:$AJ$1506,3,FALSE),"")</f>
        <v/>
      </c>
      <c r="G100" s="120" t="str">
        <f ca="1">IFERROR(VLOOKUP($B100,'Dummy Invoice Summary'!$E$7:$AJ$1506,21,FALSE),"")</f>
        <v/>
      </c>
      <c r="H100" s="120" t="str">
        <f ca="1">IFERROR(VLOOKUP($B100,'Dummy Invoice Summary'!$E$7:$AJ$1506,23,FALSE),"")</f>
        <v/>
      </c>
      <c r="I100" s="118" t="str">
        <f ca="1">IFERROR(VLOOKUP($B100,'Dummy Invoice Summary'!$E$7:$AJ$1506,32,FALSE),"")</f>
        <v/>
      </c>
      <c r="J100" s="120" t="str">
        <f ca="1">IFERROR(VLOOKUP($B100,'Dummy Invoice Summary'!$E$7:$AJ$1506,31,FALSE),"")</f>
        <v/>
      </c>
      <c r="K100" s="121"/>
    </row>
    <row r="101" spans="2:11" x14ac:dyDescent="0.3">
      <c r="B101" s="119">
        <v>93</v>
      </c>
      <c r="C101" s="118"/>
      <c r="D101" s="119" t="str">
        <f ca="1">IFERROR(VLOOKUP($B101,'Dummy Invoice Summary'!$E$7:$AJ$1506,11,FALSE),"")</f>
        <v/>
      </c>
      <c r="E101" s="118" t="str">
        <f ca="1">IFERROR(VLOOKUP($B101,'Dummy Invoice Summary'!$E$7:$AJ$1506,12,FALSE),"")</f>
        <v/>
      </c>
      <c r="F101" s="118" t="str">
        <f ca="1">IFERROR(VLOOKUP($B101,'Dummy Invoice Summary'!$E$7:$AJ$1506,3,FALSE),"")</f>
        <v/>
      </c>
      <c r="G101" s="120" t="str">
        <f ca="1">IFERROR(VLOOKUP($B101,'Dummy Invoice Summary'!$E$7:$AJ$1506,21,FALSE),"")</f>
        <v/>
      </c>
      <c r="H101" s="120" t="str">
        <f ca="1">IFERROR(VLOOKUP($B101,'Dummy Invoice Summary'!$E$7:$AJ$1506,23,FALSE),"")</f>
        <v/>
      </c>
      <c r="I101" s="118" t="str">
        <f ca="1">IFERROR(VLOOKUP($B101,'Dummy Invoice Summary'!$E$7:$AJ$1506,32,FALSE),"")</f>
        <v/>
      </c>
      <c r="J101" s="120" t="str">
        <f ca="1">IFERROR(VLOOKUP($B101,'Dummy Invoice Summary'!$E$7:$AJ$1506,31,FALSE),"")</f>
        <v/>
      </c>
      <c r="K101" s="121"/>
    </row>
    <row r="102" spans="2:11" x14ac:dyDescent="0.3">
      <c r="B102" s="119">
        <v>94</v>
      </c>
      <c r="C102" s="118"/>
      <c r="D102" s="119" t="str">
        <f ca="1">IFERROR(VLOOKUP($B102,'Dummy Invoice Summary'!$E$7:$AJ$1506,11,FALSE),"")</f>
        <v/>
      </c>
      <c r="E102" s="118" t="str">
        <f ca="1">IFERROR(VLOOKUP($B102,'Dummy Invoice Summary'!$E$7:$AJ$1506,12,FALSE),"")</f>
        <v/>
      </c>
      <c r="F102" s="118" t="str">
        <f ca="1">IFERROR(VLOOKUP($B102,'Dummy Invoice Summary'!$E$7:$AJ$1506,3,FALSE),"")</f>
        <v/>
      </c>
      <c r="G102" s="120" t="str">
        <f ca="1">IFERROR(VLOOKUP($B102,'Dummy Invoice Summary'!$E$7:$AJ$1506,21,FALSE),"")</f>
        <v/>
      </c>
      <c r="H102" s="120" t="str">
        <f ca="1">IFERROR(VLOOKUP($B102,'Dummy Invoice Summary'!$E$7:$AJ$1506,23,FALSE),"")</f>
        <v/>
      </c>
      <c r="I102" s="118" t="str">
        <f ca="1">IFERROR(VLOOKUP($B102,'Dummy Invoice Summary'!$E$7:$AJ$1506,32,FALSE),"")</f>
        <v/>
      </c>
      <c r="J102" s="120" t="str">
        <f ca="1">IFERROR(VLOOKUP($B102,'Dummy Invoice Summary'!$E$7:$AJ$1506,31,FALSE),"")</f>
        <v/>
      </c>
      <c r="K102" s="121"/>
    </row>
    <row r="103" spans="2:11" x14ac:dyDescent="0.3">
      <c r="B103" s="119">
        <v>95</v>
      </c>
      <c r="C103" s="118"/>
      <c r="D103" s="119" t="str">
        <f ca="1">IFERROR(VLOOKUP($B103,'Dummy Invoice Summary'!$E$7:$AJ$1506,11,FALSE),"")</f>
        <v/>
      </c>
      <c r="E103" s="118" t="str">
        <f ca="1">IFERROR(VLOOKUP($B103,'Dummy Invoice Summary'!$E$7:$AJ$1506,12,FALSE),"")</f>
        <v/>
      </c>
      <c r="F103" s="118" t="str">
        <f ca="1">IFERROR(VLOOKUP($B103,'Dummy Invoice Summary'!$E$7:$AJ$1506,3,FALSE),"")</f>
        <v/>
      </c>
      <c r="G103" s="120" t="str">
        <f ca="1">IFERROR(VLOOKUP($B103,'Dummy Invoice Summary'!$E$7:$AJ$1506,21,FALSE),"")</f>
        <v/>
      </c>
      <c r="H103" s="120" t="str">
        <f ca="1">IFERROR(VLOOKUP($B103,'Dummy Invoice Summary'!$E$7:$AJ$1506,23,FALSE),"")</f>
        <v/>
      </c>
      <c r="I103" s="118" t="str">
        <f ca="1">IFERROR(VLOOKUP($B103,'Dummy Invoice Summary'!$E$7:$AJ$1506,32,FALSE),"")</f>
        <v/>
      </c>
      <c r="J103" s="120" t="str">
        <f ca="1">IFERROR(VLOOKUP($B103,'Dummy Invoice Summary'!$E$7:$AJ$1506,31,FALSE),"")</f>
        <v/>
      </c>
      <c r="K103" s="121"/>
    </row>
    <row r="104" spans="2:11" x14ac:dyDescent="0.3">
      <c r="B104" s="119">
        <v>96</v>
      </c>
      <c r="C104" s="118"/>
      <c r="D104" s="119" t="str">
        <f ca="1">IFERROR(VLOOKUP($B104,'Dummy Invoice Summary'!$E$7:$AJ$1506,11,FALSE),"")</f>
        <v/>
      </c>
      <c r="E104" s="118" t="str">
        <f ca="1">IFERROR(VLOOKUP($B104,'Dummy Invoice Summary'!$E$7:$AJ$1506,12,FALSE),"")</f>
        <v/>
      </c>
      <c r="F104" s="118" t="str">
        <f ca="1">IFERROR(VLOOKUP($B104,'Dummy Invoice Summary'!$E$7:$AJ$1506,3,FALSE),"")</f>
        <v/>
      </c>
      <c r="G104" s="120" t="str">
        <f ca="1">IFERROR(VLOOKUP($B104,'Dummy Invoice Summary'!$E$7:$AJ$1506,21,FALSE),"")</f>
        <v/>
      </c>
      <c r="H104" s="120" t="str">
        <f ca="1">IFERROR(VLOOKUP($B104,'Dummy Invoice Summary'!$E$7:$AJ$1506,23,FALSE),"")</f>
        <v/>
      </c>
      <c r="I104" s="118" t="str">
        <f ca="1">IFERROR(VLOOKUP($B104,'Dummy Invoice Summary'!$E$7:$AJ$1506,32,FALSE),"")</f>
        <v/>
      </c>
      <c r="J104" s="120" t="str">
        <f ca="1">IFERROR(VLOOKUP($B104,'Dummy Invoice Summary'!$E$7:$AJ$1506,31,FALSE),"")</f>
        <v/>
      </c>
      <c r="K104" s="121"/>
    </row>
    <row r="105" spans="2:11" x14ac:dyDescent="0.3">
      <c r="B105" s="119">
        <v>97</v>
      </c>
      <c r="C105" s="118"/>
      <c r="D105" s="119" t="str">
        <f ca="1">IFERROR(VLOOKUP($B105,'Dummy Invoice Summary'!$E$7:$AJ$1506,11,FALSE),"")</f>
        <v/>
      </c>
      <c r="E105" s="118" t="str">
        <f ca="1">IFERROR(VLOOKUP($B105,'Dummy Invoice Summary'!$E$7:$AJ$1506,12,FALSE),"")</f>
        <v/>
      </c>
      <c r="F105" s="118" t="str">
        <f ca="1">IFERROR(VLOOKUP($B105,'Dummy Invoice Summary'!$E$7:$AJ$1506,3,FALSE),"")</f>
        <v/>
      </c>
      <c r="G105" s="120" t="str">
        <f ca="1">IFERROR(VLOOKUP($B105,'Dummy Invoice Summary'!$E$7:$AJ$1506,21,FALSE),"")</f>
        <v/>
      </c>
      <c r="H105" s="120" t="str">
        <f ca="1">IFERROR(VLOOKUP($B105,'Dummy Invoice Summary'!$E$7:$AJ$1506,23,FALSE),"")</f>
        <v/>
      </c>
      <c r="I105" s="118" t="str">
        <f ca="1">IFERROR(VLOOKUP($B105,'Dummy Invoice Summary'!$E$7:$AJ$1506,32,FALSE),"")</f>
        <v/>
      </c>
      <c r="J105" s="120" t="str">
        <f ca="1">IFERROR(VLOOKUP($B105,'Dummy Invoice Summary'!$E$7:$AJ$1506,31,FALSE),"")</f>
        <v/>
      </c>
      <c r="K105" s="121"/>
    </row>
    <row r="106" spans="2:11" x14ac:dyDescent="0.3">
      <c r="B106" s="119">
        <v>98</v>
      </c>
      <c r="C106" s="118"/>
      <c r="D106" s="119" t="str">
        <f ca="1">IFERROR(VLOOKUP($B106,'Dummy Invoice Summary'!$E$7:$AJ$1506,11,FALSE),"")</f>
        <v/>
      </c>
      <c r="E106" s="118" t="str">
        <f ca="1">IFERROR(VLOOKUP($B106,'Dummy Invoice Summary'!$E$7:$AJ$1506,12,FALSE),"")</f>
        <v/>
      </c>
      <c r="F106" s="118" t="str">
        <f ca="1">IFERROR(VLOOKUP($B106,'Dummy Invoice Summary'!$E$7:$AJ$1506,3,FALSE),"")</f>
        <v/>
      </c>
      <c r="G106" s="120" t="str">
        <f ca="1">IFERROR(VLOOKUP($B106,'Dummy Invoice Summary'!$E$7:$AJ$1506,21,FALSE),"")</f>
        <v/>
      </c>
      <c r="H106" s="120" t="str">
        <f ca="1">IFERROR(VLOOKUP($B106,'Dummy Invoice Summary'!$E$7:$AJ$1506,23,FALSE),"")</f>
        <v/>
      </c>
      <c r="I106" s="118" t="str">
        <f ca="1">IFERROR(VLOOKUP($B106,'Dummy Invoice Summary'!$E$7:$AJ$1506,32,FALSE),"")</f>
        <v/>
      </c>
      <c r="J106" s="120" t="str">
        <f ca="1">IFERROR(VLOOKUP($B106,'Dummy Invoice Summary'!$E$7:$AJ$1506,31,FALSE),"")</f>
        <v/>
      </c>
      <c r="K106" s="121"/>
    </row>
    <row r="107" spans="2:11" x14ac:dyDescent="0.3">
      <c r="B107" s="119">
        <v>99</v>
      </c>
      <c r="C107" s="118"/>
      <c r="D107" s="119" t="str">
        <f ca="1">IFERROR(VLOOKUP($B107,'Dummy Invoice Summary'!$E$7:$AJ$1506,11,FALSE),"")</f>
        <v/>
      </c>
      <c r="E107" s="118" t="str">
        <f ca="1">IFERROR(VLOOKUP($B107,'Dummy Invoice Summary'!$E$7:$AJ$1506,12,FALSE),"")</f>
        <v/>
      </c>
      <c r="F107" s="118" t="str">
        <f ca="1">IFERROR(VLOOKUP($B107,'Dummy Invoice Summary'!$E$7:$AJ$1506,3,FALSE),"")</f>
        <v/>
      </c>
      <c r="G107" s="120" t="str">
        <f ca="1">IFERROR(VLOOKUP($B107,'Dummy Invoice Summary'!$E$7:$AJ$1506,21,FALSE),"")</f>
        <v/>
      </c>
      <c r="H107" s="120" t="str">
        <f ca="1">IFERROR(VLOOKUP($B107,'Dummy Invoice Summary'!$E$7:$AJ$1506,23,FALSE),"")</f>
        <v/>
      </c>
      <c r="I107" s="118" t="str">
        <f ca="1">IFERROR(VLOOKUP($B107,'Dummy Invoice Summary'!$E$7:$AJ$1506,32,FALSE),"")</f>
        <v/>
      </c>
      <c r="J107" s="120" t="str">
        <f ca="1">IFERROR(VLOOKUP($B107,'Dummy Invoice Summary'!$E$7:$AJ$1506,31,FALSE),"")</f>
        <v/>
      </c>
      <c r="K107" s="121"/>
    </row>
    <row r="108" spans="2:11" x14ac:dyDescent="0.3">
      <c r="B108" s="119">
        <v>100</v>
      </c>
      <c r="C108" s="118"/>
      <c r="D108" s="119" t="str">
        <f ca="1">IFERROR(VLOOKUP($B108,'Dummy Invoice Summary'!$E$7:$AJ$1506,11,FALSE),"")</f>
        <v/>
      </c>
      <c r="E108" s="118" t="str">
        <f ca="1">IFERROR(VLOOKUP($B108,'Dummy Invoice Summary'!$E$7:$AJ$1506,12,FALSE),"")</f>
        <v/>
      </c>
      <c r="F108" s="118" t="str">
        <f ca="1">IFERROR(VLOOKUP($B108,'Dummy Invoice Summary'!$E$7:$AJ$1506,3,FALSE),"")</f>
        <v/>
      </c>
      <c r="G108" s="120" t="str">
        <f ca="1">IFERROR(VLOOKUP($B108,'Dummy Invoice Summary'!$E$7:$AJ$1506,21,FALSE),"")</f>
        <v/>
      </c>
      <c r="H108" s="120" t="str">
        <f ca="1">IFERROR(VLOOKUP($B108,'Dummy Invoice Summary'!$E$7:$AJ$1506,23,FALSE),"")</f>
        <v/>
      </c>
      <c r="I108" s="118" t="str">
        <f ca="1">IFERROR(VLOOKUP($B108,'Dummy Invoice Summary'!$E$7:$AJ$1506,32,FALSE),"")</f>
        <v/>
      </c>
      <c r="J108" s="120" t="str">
        <f ca="1">IFERROR(VLOOKUP($B108,'Dummy Invoice Summary'!$E$7:$AJ$1506,31,FALSE),"")</f>
        <v/>
      </c>
      <c r="K108" s="121"/>
    </row>
    <row r="109" spans="2:11" x14ac:dyDescent="0.3">
      <c r="B109" s="119">
        <v>101</v>
      </c>
      <c r="C109" s="118"/>
      <c r="D109" s="119" t="str">
        <f ca="1">IFERROR(VLOOKUP($B109,'Dummy Invoice Summary'!$E$7:$AJ$1506,11,FALSE),"")</f>
        <v/>
      </c>
      <c r="E109" s="118" t="str">
        <f ca="1">IFERROR(VLOOKUP($B109,'Dummy Invoice Summary'!$E$7:$AJ$1506,12,FALSE),"")</f>
        <v/>
      </c>
      <c r="F109" s="118" t="str">
        <f ca="1">IFERROR(VLOOKUP($B109,'Dummy Invoice Summary'!$E$7:$AJ$1506,3,FALSE),"")</f>
        <v/>
      </c>
      <c r="G109" s="120" t="str">
        <f ca="1">IFERROR(VLOOKUP($B109,'Dummy Invoice Summary'!$E$7:$AJ$1506,21,FALSE),"")</f>
        <v/>
      </c>
      <c r="H109" s="120" t="str">
        <f ca="1">IFERROR(VLOOKUP($B109,'Dummy Invoice Summary'!$E$7:$AJ$1506,23,FALSE),"")</f>
        <v/>
      </c>
      <c r="I109" s="118" t="str">
        <f ca="1">IFERROR(VLOOKUP($B109,'Dummy Invoice Summary'!$E$7:$AJ$1506,32,FALSE),"")</f>
        <v/>
      </c>
      <c r="J109" s="120" t="str">
        <f ca="1">IFERROR(VLOOKUP($B109,'Dummy Invoice Summary'!$E$7:$AJ$1506,31,FALSE),"")</f>
        <v/>
      </c>
      <c r="K109" s="121"/>
    </row>
    <row r="110" spans="2:11" x14ac:dyDescent="0.3">
      <c r="B110" s="119">
        <v>102</v>
      </c>
      <c r="C110" s="118"/>
      <c r="D110" s="119" t="str">
        <f ca="1">IFERROR(VLOOKUP($B110,'Dummy Invoice Summary'!$E$7:$AJ$1506,11,FALSE),"")</f>
        <v/>
      </c>
      <c r="E110" s="118" t="str">
        <f ca="1">IFERROR(VLOOKUP($B110,'Dummy Invoice Summary'!$E$7:$AJ$1506,12,FALSE),"")</f>
        <v/>
      </c>
      <c r="F110" s="118" t="str">
        <f ca="1">IFERROR(VLOOKUP($B110,'Dummy Invoice Summary'!$E$7:$AJ$1506,3,FALSE),"")</f>
        <v/>
      </c>
      <c r="G110" s="120" t="str">
        <f ca="1">IFERROR(VLOOKUP($B110,'Dummy Invoice Summary'!$E$7:$AJ$1506,21,FALSE),"")</f>
        <v/>
      </c>
      <c r="H110" s="120" t="str">
        <f ca="1">IFERROR(VLOOKUP($B110,'Dummy Invoice Summary'!$E$7:$AJ$1506,23,FALSE),"")</f>
        <v/>
      </c>
      <c r="I110" s="118" t="str">
        <f ca="1">IFERROR(VLOOKUP($B110,'Dummy Invoice Summary'!$E$7:$AJ$1506,32,FALSE),"")</f>
        <v/>
      </c>
      <c r="J110" s="120" t="str">
        <f ca="1">IFERROR(VLOOKUP($B110,'Dummy Invoice Summary'!$E$7:$AJ$1506,31,FALSE),"")</f>
        <v/>
      </c>
      <c r="K110" s="121"/>
    </row>
    <row r="111" spans="2:11" x14ac:dyDescent="0.3">
      <c r="B111" s="119">
        <v>103</v>
      </c>
      <c r="C111" s="118"/>
      <c r="D111" s="119" t="str">
        <f ca="1">IFERROR(VLOOKUP($B111,'Dummy Invoice Summary'!$E$7:$AJ$1506,11,FALSE),"")</f>
        <v/>
      </c>
      <c r="E111" s="118" t="str">
        <f ca="1">IFERROR(VLOOKUP($B111,'Dummy Invoice Summary'!$E$7:$AJ$1506,12,FALSE),"")</f>
        <v/>
      </c>
      <c r="F111" s="118" t="str">
        <f ca="1">IFERROR(VLOOKUP($B111,'Dummy Invoice Summary'!$E$7:$AJ$1506,3,FALSE),"")</f>
        <v/>
      </c>
      <c r="G111" s="120" t="str">
        <f ca="1">IFERROR(VLOOKUP($B111,'Dummy Invoice Summary'!$E$7:$AJ$1506,21,FALSE),"")</f>
        <v/>
      </c>
      <c r="H111" s="120" t="str">
        <f ca="1">IFERROR(VLOOKUP($B111,'Dummy Invoice Summary'!$E$7:$AJ$1506,23,FALSE),"")</f>
        <v/>
      </c>
      <c r="I111" s="118" t="str">
        <f ca="1">IFERROR(VLOOKUP($B111,'Dummy Invoice Summary'!$E$7:$AJ$1506,32,FALSE),"")</f>
        <v/>
      </c>
      <c r="J111" s="120" t="str">
        <f ca="1">IFERROR(VLOOKUP($B111,'Dummy Invoice Summary'!$E$7:$AJ$1506,31,FALSE),"")</f>
        <v/>
      </c>
      <c r="K111" s="121"/>
    </row>
    <row r="112" spans="2:11" x14ac:dyDescent="0.3">
      <c r="B112" s="119">
        <v>104</v>
      </c>
      <c r="C112" s="118"/>
      <c r="D112" s="119" t="str">
        <f ca="1">IFERROR(VLOOKUP($B112,'Dummy Invoice Summary'!$E$7:$AJ$1506,11,FALSE),"")</f>
        <v/>
      </c>
      <c r="E112" s="118" t="str">
        <f ca="1">IFERROR(VLOOKUP($B112,'Dummy Invoice Summary'!$E$7:$AJ$1506,12,FALSE),"")</f>
        <v/>
      </c>
      <c r="F112" s="118" t="str">
        <f ca="1">IFERROR(VLOOKUP($B112,'Dummy Invoice Summary'!$E$7:$AJ$1506,3,FALSE),"")</f>
        <v/>
      </c>
      <c r="G112" s="120" t="str">
        <f ca="1">IFERROR(VLOOKUP($B112,'Dummy Invoice Summary'!$E$7:$AJ$1506,21,FALSE),"")</f>
        <v/>
      </c>
      <c r="H112" s="120" t="str">
        <f ca="1">IFERROR(VLOOKUP($B112,'Dummy Invoice Summary'!$E$7:$AJ$1506,23,FALSE),"")</f>
        <v/>
      </c>
      <c r="I112" s="118" t="str">
        <f ca="1">IFERROR(VLOOKUP($B112,'Dummy Invoice Summary'!$E$7:$AJ$1506,32,FALSE),"")</f>
        <v/>
      </c>
      <c r="J112" s="120" t="str">
        <f ca="1">IFERROR(VLOOKUP($B112,'Dummy Invoice Summary'!$E$7:$AJ$1506,31,FALSE),"")</f>
        <v/>
      </c>
      <c r="K112" s="121"/>
    </row>
    <row r="113" spans="2:11" x14ac:dyDescent="0.3">
      <c r="B113" s="119">
        <v>105</v>
      </c>
      <c r="C113" s="118"/>
      <c r="D113" s="119" t="str">
        <f ca="1">IFERROR(VLOOKUP($B113,'Dummy Invoice Summary'!$E$7:$AJ$1506,11,FALSE),"")</f>
        <v/>
      </c>
      <c r="E113" s="118" t="str">
        <f ca="1">IFERROR(VLOOKUP($B113,'Dummy Invoice Summary'!$E$7:$AJ$1506,12,FALSE),"")</f>
        <v/>
      </c>
      <c r="F113" s="118" t="str">
        <f ca="1">IFERROR(VLOOKUP($B113,'Dummy Invoice Summary'!$E$7:$AJ$1506,3,FALSE),"")</f>
        <v/>
      </c>
      <c r="G113" s="120" t="str">
        <f ca="1">IFERROR(VLOOKUP($B113,'Dummy Invoice Summary'!$E$7:$AJ$1506,21,FALSE),"")</f>
        <v/>
      </c>
      <c r="H113" s="120" t="str">
        <f ca="1">IFERROR(VLOOKUP($B113,'Dummy Invoice Summary'!$E$7:$AJ$1506,23,FALSE),"")</f>
        <v/>
      </c>
      <c r="I113" s="118" t="str">
        <f ca="1">IFERROR(VLOOKUP($B113,'Dummy Invoice Summary'!$E$7:$AJ$1506,32,FALSE),"")</f>
        <v/>
      </c>
      <c r="J113" s="120" t="str">
        <f ca="1">IFERROR(VLOOKUP($B113,'Dummy Invoice Summary'!$E$7:$AJ$1506,31,FALSE),"")</f>
        <v/>
      </c>
      <c r="K113" s="121"/>
    </row>
    <row r="114" spans="2:11" x14ac:dyDescent="0.3">
      <c r="B114" s="119">
        <v>106</v>
      </c>
      <c r="C114" s="118"/>
      <c r="D114" s="119" t="str">
        <f ca="1">IFERROR(VLOOKUP($B114,'Dummy Invoice Summary'!$E$7:$AJ$1506,11,FALSE),"")</f>
        <v/>
      </c>
      <c r="E114" s="118" t="str">
        <f ca="1">IFERROR(VLOOKUP($B114,'Dummy Invoice Summary'!$E$7:$AJ$1506,12,FALSE),"")</f>
        <v/>
      </c>
      <c r="F114" s="118" t="str">
        <f ca="1">IFERROR(VLOOKUP($B114,'Dummy Invoice Summary'!$E$7:$AJ$1506,3,FALSE),"")</f>
        <v/>
      </c>
      <c r="G114" s="120" t="str">
        <f ca="1">IFERROR(VLOOKUP($B114,'Dummy Invoice Summary'!$E$7:$AJ$1506,21,FALSE),"")</f>
        <v/>
      </c>
      <c r="H114" s="120" t="str">
        <f ca="1">IFERROR(VLOOKUP($B114,'Dummy Invoice Summary'!$E$7:$AJ$1506,23,FALSE),"")</f>
        <v/>
      </c>
      <c r="I114" s="118" t="str">
        <f ca="1">IFERROR(VLOOKUP($B114,'Dummy Invoice Summary'!$E$7:$AJ$1506,32,FALSE),"")</f>
        <v/>
      </c>
      <c r="J114" s="120" t="str">
        <f ca="1">IFERROR(VLOOKUP($B114,'Dummy Invoice Summary'!$E$7:$AJ$1506,31,FALSE),"")</f>
        <v/>
      </c>
      <c r="K114" s="121"/>
    </row>
    <row r="115" spans="2:11" x14ac:dyDescent="0.3">
      <c r="B115" s="119">
        <v>107</v>
      </c>
      <c r="C115" s="118"/>
      <c r="D115" s="119" t="str">
        <f ca="1">IFERROR(VLOOKUP($B115,'Dummy Invoice Summary'!$E$7:$AJ$1506,11,FALSE),"")</f>
        <v/>
      </c>
      <c r="E115" s="118" t="str">
        <f ca="1">IFERROR(VLOOKUP($B115,'Dummy Invoice Summary'!$E$7:$AJ$1506,12,FALSE),"")</f>
        <v/>
      </c>
      <c r="F115" s="118" t="str">
        <f ca="1">IFERROR(VLOOKUP($B115,'Dummy Invoice Summary'!$E$7:$AJ$1506,3,FALSE),"")</f>
        <v/>
      </c>
      <c r="G115" s="120" t="str">
        <f ca="1">IFERROR(VLOOKUP($B115,'Dummy Invoice Summary'!$E$7:$AJ$1506,21,FALSE),"")</f>
        <v/>
      </c>
      <c r="H115" s="120" t="str">
        <f ca="1">IFERROR(VLOOKUP($B115,'Dummy Invoice Summary'!$E$7:$AJ$1506,23,FALSE),"")</f>
        <v/>
      </c>
      <c r="I115" s="118" t="str">
        <f ca="1">IFERROR(VLOOKUP($B115,'Dummy Invoice Summary'!$E$7:$AJ$1506,32,FALSE),"")</f>
        <v/>
      </c>
      <c r="J115" s="120" t="str">
        <f ca="1">IFERROR(VLOOKUP($B115,'Dummy Invoice Summary'!$E$7:$AJ$1506,31,FALSE),"")</f>
        <v/>
      </c>
      <c r="K115" s="121"/>
    </row>
    <row r="116" spans="2:11" x14ac:dyDescent="0.3">
      <c r="B116" s="119">
        <v>108</v>
      </c>
      <c r="C116" s="118"/>
      <c r="D116" s="119" t="str">
        <f ca="1">IFERROR(VLOOKUP($B116,'Dummy Invoice Summary'!$E$7:$AJ$1506,11,FALSE),"")</f>
        <v/>
      </c>
      <c r="E116" s="118" t="str">
        <f ca="1">IFERROR(VLOOKUP($B116,'Dummy Invoice Summary'!$E$7:$AJ$1506,12,FALSE),"")</f>
        <v/>
      </c>
      <c r="F116" s="118" t="str">
        <f ca="1">IFERROR(VLOOKUP($B116,'Dummy Invoice Summary'!$E$7:$AJ$1506,3,FALSE),"")</f>
        <v/>
      </c>
      <c r="G116" s="120" t="str">
        <f ca="1">IFERROR(VLOOKUP($B116,'Dummy Invoice Summary'!$E$7:$AJ$1506,21,FALSE),"")</f>
        <v/>
      </c>
      <c r="H116" s="120" t="str">
        <f ca="1">IFERROR(VLOOKUP($B116,'Dummy Invoice Summary'!$E$7:$AJ$1506,23,FALSE),"")</f>
        <v/>
      </c>
      <c r="I116" s="118" t="str">
        <f ca="1">IFERROR(VLOOKUP($B116,'Dummy Invoice Summary'!$E$7:$AJ$1506,32,FALSE),"")</f>
        <v/>
      </c>
      <c r="J116" s="120" t="str">
        <f ca="1">IFERROR(VLOOKUP($B116,'Dummy Invoice Summary'!$E$7:$AJ$1506,31,FALSE),"")</f>
        <v/>
      </c>
      <c r="K116" s="121"/>
    </row>
    <row r="117" spans="2:11" x14ac:dyDescent="0.3">
      <c r="B117" s="119">
        <v>109</v>
      </c>
      <c r="C117" s="118"/>
      <c r="D117" s="119" t="str">
        <f ca="1">IFERROR(VLOOKUP($B117,'Dummy Invoice Summary'!$E$7:$AJ$1506,11,FALSE),"")</f>
        <v/>
      </c>
      <c r="E117" s="118" t="str">
        <f ca="1">IFERROR(VLOOKUP($B117,'Dummy Invoice Summary'!$E$7:$AJ$1506,12,FALSE),"")</f>
        <v/>
      </c>
      <c r="F117" s="118" t="str">
        <f ca="1">IFERROR(VLOOKUP($B117,'Dummy Invoice Summary'!$E$7:$AJ$1506,3,FALSE),"")</f>
        <v/>
      </c>
      <c r="G117" s="120" t="str">
        <f ca="1">IFERROR(VLOOKUP($B117,'Dummy Invoice Summary'!$E$7:$AJ$1506,21,FALSE),"")</f>
        <v/>
      </c>
      <c r="H117" s="120" t="str">
        <f ca="1">IFERROR(VLOOKUP($B117,'Dummy Invoice Summary'!$E$7:$AJ$1506,23,FALSE),"")</f>
        <v/>
      </c>
      <c r="I117" s="118" t="str">
        <f ca="1">IFERROR(VLOOKUP($B117,'Dummy Invoice Summary'!$E$7:$AJ$1506,32,FALSE),"")</f>
        <v/>
      </c>
      <c r="J117" s="120" t="str">
        <f ca="1">IFERROR(VLOOKUP($B117,'Dummy Invoice Summary'!$E$7:$AJ$1506,31,FALSE),"")</f>
        <v/>
      </c>
      <c r="K117" s="121"/>
    </row>
    <row r="118" spans="2:11" x14ac:dyDescent="0.3">
      <c r="B118" s="119">
        <v>110</v>
      </c>
      <c r="C118" s="118"/>
      <c r="D118" s="119" t="str">
        <f ca="1">IFERROR(VLOOKUP($B118,'Dummy Invoice Summary'!$E$7:$AJ$1506,11,FALSE),"")</f>
        <v/>
      </c>
      <c r="E118" s="118" t="str">
        <f ca="1">IFERROR(VLOOKUP($B118,'Dummy Invoice Summary'!$E$7:$AJ$1506,12,FALSE),"")</f>
        <v/>
      </c>
      <c r="F118" s="118" t="str">
        <f ca="1">IFERROR(VLOOKUP($B118,'Dummy Invoice Summary'!$E$7:$AJ$1506,3,FALSE),"")</f>
        <v/>
      </c>
      <c r="G118" s="120" t="str">
        <f ca="1">IFERROR(VLOOKUP($B118,'Dummy Invoice Summary'!$E$7:$AJ$1506,21,FALSE),"")</f>
        <v/>
      </c>
      <c r="H118" s="120" t="str">
        <f ca="1">IFERROR(VLOOKUP($B118,'Dummy Invoice Summary'!$E$7:$AJ$1506,23,FALSE),"")</f>
        <v/>
      </c>
      <c r="I118" s="118" t="str">
        <f ca="1">IFERROR(VLOOKUP($B118,'Dummy Invoice Summary'!$E$7:$AJ$1506,32,FALSE),"")</f>
        <v/>
      </c>
      <c r="J118" s="120" t="str">
        <f ca="1">IFERROR(VLOOKUP($B118,'Dummy Invoice Summary'!$E$7:$AJ$1506,31,FALSE),"")</f>
        <v/>
      </c>
      <c r="K118" s="121"/>
    </row>
    <row r="119" spans="2:11" x14ac:dyDescent="0.3">
      <c r="B119" s="119">
        <v>111</v>
      </c>
      <c r="C119" s="118"/>
      <c r="D119" s="119" t="str">
        <f ca="1">IFERROR(VLOOKUP($B119,'Dummy Invoice Summary'!$E$7:$AJ$1506,11,FALSE),"")</f>
        <v/>
      </c>
      <c r="E119" s="118" t="str">
        <f ca="1">IFERROR(VLOOKUP($B119,'Dummy Invoice Summary'!$E$7:$AJ$1506,12,FALSE),"")</f>
        <v/>
      </c>
      <c r="F119" s="118" t="str">
        <f ca="1">IFERROR(VLOOKUP($B119,'Dummy Invoice Summary'!$E$7:$AJ$1506,3,FALSE),"")</f>
        <v/>
      </c>
      <c r="G119" s="120" t="str">
        <f ca="1">IFERROR(VLOOKUP($B119,'Dummy Invoice Summary'!$E$7:$AJ$1506,21,FALSE),"")</f>
        <v/>
      </c>
      <c r="H119" s="120" t="str">
        <f ca="1">IFERROR(VLOOKUP($B119,'Dummy Invoice Summary'!$E$7:$AJ$1506,23,FALSE),"")</f>
        <v/>
      </c>
      <c r="I119" s="118" t="str">
        <f ca="1">IFERROR(VLOOKUP($B119,'Dummy Invoice Summary'!$E$7:$AJ$1506,32,FALSE),"")</f>
        <v/>
      </c>
      <c r="J119" s="120" t="str">
        <f ca="1">IFERROR(VLOOKUP($B119,'Dummy Invoice Summary'!$E$7:$AJ$1506,31,FALSE),"")</f>
        <v/>
      </c>
      <c r="K119" s="121"/>
    </row>
    <row r="120" spans="2:11" x14ac:dyDescent="0.3">
      <c r="B120" s="119">
        <v>112</v>
      </c>
      <c r="C120" s="118"/>
      <c r="D120" s="119" t="str">
        <f ca="1">IFERROR(VLOOKUP($B120,'Dummy Invoice Summary'!$E$7:$AJ$1506,11,FALSE),"")</f>
        <v/>
      </c>
      <c r="E120" s="118" t="str">
        <f ca="1">IFERROR(VLOOKUP($B120,'Dummy Invoice Summary'!$E$7:$AJ$1506,12,FALSE),"")</f>
        <v/>
      </c>
      <c r="F120" s="118" t="str">
        <f ca="1">IFERROR(VLOOKUP($B120,'Dummy Invoice Summary'!$E$7:$AJ$1506,3,FALSE),"")</f>
        <v/>
      </c>
      <c r="G120" s="120" t="str">
        <f ca="1">IFERROR(VLOOKUP($B120,'Dummy Invoice Summary'!$E$7:$AJ$1506,21,FALSE),"")</f>
        <v/>
      </c>
      <c r="H120" s="120" t="str">
        <f ca="1">IFERROR(VLOOKUP($B120,'Dummy Invoice Summary'!$E$7:$AJ$1506,23,FALSE),"")</f>
        <v/>
      </c>
      <c r="I120" s="118" t="str">
        <f ca="1">IFERROR(VLOOKUP($B120,'Dummy Invoice Summary'!$E$7:$AJ$1506,32,FALSE),"")</f>
        <v/>
      </c>
      <c r="J120" s="120" t="str">
        <f ca="1">IFERROR(VLOOKUP($B120,'Dummy Invoice Summary'!$E$7:$AJ$1506,31,FALSE),"")</f>
        <v/>
      </c>
      <c r="K120" s="121"/>
    </row>
    <row r="121" spans="2:11" x14ac:dyDescent="0.3">
      <c r="B121" s="119">
        <v>113</v>
      </c>
      <c r="C121" s="118"/>
      <c r="D121" s="119" t="str">
        <f ca="1">IFERROR(VLOOKUP($B121,'Dummy Invoice Summary'!$E$7:$AJ$1506,11,FALSE),"")</f>
        <v/>
      </c>
      <c r="E121" s="118" t="str">
        <f ca="1">IFERROR(VLOOKUP($B121,'Dummy Invoice Summary'!$E$7:$AJ$1506,12,FALSE),"")</f>
        <v/>
      </c>
      <c r="F121" s="118" t="str">
        <f ca="1">IFERROR(VLOOKUP($B121,'Dummy Invoice Summary'!$E$7:$AJ$1506,3,FALSE),"")</f>
        <v/>
      </c>
      <c r="G121" s="120" t="str">
        <f ca="1">IFERROR(VLOOKUP($B121,'Dummy Invoice Summary'!$E$7:$AJ$1506,21,FALSE),"")</f>
        <v/>
      </c>
      <c r="H121" s="120" t="str">
        <f ca="1">IFERROR(VLOOKUP($B121,'Dummy Invoice Summary'!$E$7:$AJ$1506,23,FALSE),"")</f>
        <v/>
      </c>
      <c r="I121" s="118" t="str">
        <f ca="1">IFERROR(VLOOKUP($B121,'Dummy Invoice Summary'!$E$7:$AJ$1506,32,FALSE),"")</f>
        <v/>
      </c>
      <c r="J121" s="120" t="str">
        <f ca="1">IFERROR(VLOOKUP($B121,'Dummy Invoice Summary'!$E$7:$AJ$1506,31,FALSE),"")</f>
        <v/>
      </c>
      <c r="K121" s="121"/>
    </row>
    <row r="122" spans="2:11" x14ac:dyDescent="0.3">
      <c r="B122" s="119">
        <v>114</v>
      </c>
      <c r="C122" s="118"/>
      <c r="D122" s="119" t="str">
        <f ca="1">IFERROR(VLOOKUP($B122,'Dummy Invoice Summary'!$E$7:$AJ$1506,11,FALSE),"")</f>
        <v/>
      </c>
      <c r="E122" s="118" t="str">
        <f ca="1">IFERROR(VLOOKUP($B122,'Dummy Invoice Summary'!$E$7:$AJ$1506,12,FALSE),"")</f>
        <v/>
      </c>
      <c r="F122" s="118" t="str">
        <f ca="1">IFERROR(VLOOKUP($B122,'Dummy Invoice Summary'!$E$7:$AJ$1506,3,FALSE),"")</f>
        <v/>
      </c>
      <c r="G122" s="120" t="str">
        <f ca="1">IFERROR(VLOOKUP($B122,'Dummy Invoice Summary'!$E$7:$AJ$1506,21,FALSE),"")</f>
        <v/>
      </c>
      <c r="H122" s="120" t="str">
        <f ca="1">IFERROR(VLOOKUP($B122,'Dummy Invoice Summary'!$E$7:$AJ$1506,23,FALSE),"")</f>
        <v/>
      </c>
      <c r="I122" s="118" t="str">
        <f ca="1">IFERROR(VLOOKUP($B122,'Dummy Invoice Summary'!$E$7:$AJ$1506,32,FALSE),"")</f>
        <v/>
      </c>
      <c r="J122" s="120" t="str">
        <f ca="1">IFERROR(VLOOKUP($B122,'Dummy Invoice Summary'!$E$7:$AJ$1506,31,FALSE),"")</f>
        <v/>
      </c>
      <c r="K122" s="121"/>
    </row>
    <row r="123" spans="2:11" x14ac:dyDescent="0.3">
      <c r="B123" s="119">
        <v>115</v>
      </c>
      <c r="C123" s="118"/>
      <c r="D123" s="119" t="str">
        <f ca="1">IFERROR(VLOOKUP($B123,'Dummy Invoice Summary'!$E$7:$AJ$1506,11,FALSE),"")</f>
        <v/>
      </c>
      <c r="E123" s="118" t="str">
        <f ca="1">IFERROR(VLOOKUP($B123,'Dummy Invoice Summary'!$E$7:$AJ$1506,12,FALSE),"")</f>
        <v/>
      </c>
      <c r="F123" s="118" t="str">
        <f ca="1">IFERROR(VLOOKUP($B123,'Dummy Invoice Summary'!$E$7:$AJ$1506,3,FALSE),"")</f>
        <v/>
      </c>
      <c r="G123" s="120" t="str">
        <f ca="1">IFERROR(VLOOKUP($B123,'Dummy Invoice Summary'!$E$7:$AJ$1506,21,FALSE),"")</f>
        <v/>
      </c>
      <c r="H123" s="120" t="str">
        <f ca="1">IFERROR(VLOOKUP($B123,'Dummy Invoice Summary'!$E$7:$AJ$1506,23,FALSE),"")</f>
        <v/>
      </c>
      <c r="I123" s="118" t="str">
        <f ca="1">IFERROR(VLOOKUP($B123,'Dummy Invoice Summary'!$E$7:$AJ$1506,32,FALSE),"")</f>
        <v/>
      </c>
      <c r="J123" s="120" t="str">
        <f ca="1">IFERROR(VLOOKUP($B123,'Dummy Invoice Summary'!$E$7:$AJ$1506,31,FALSE),"")</f>
        <v/>
      </c>
      <c r="K123" s="121"/>
    </row>
    <row r="124" spans="2:11" x14ac:dyDescent="0.3">
      <c r="B124" s="119">
        <v>116</v>
      </c>
      <c r="C124" s="118"/>
      <c r="D124" s="119" t="str">
        <f ca="1">IFERROR(VLOOKUP($B124,'Dummy Invoice Summary'!$E$7:$AJ$1506,11,FALSE),"")</f>
        <v/>
      </c>
      <c r="E124" s="118" t="str">
        <f ca="1">IFERROR(VLOOKUP($B124,'Dummy Invoice Summary'!$E$7:$AJ$1506,12,FALSE),"")</f>
        <v/>
      </c>
      <c r="F124" s="118" t="str">
        <f ca="1">IFERROR(VLOOKUP($B124,'Dummy Invoice Summary'!$E$7:$AJ$1506,3,FALSE),"")</f>
        <v/>
      </c>
      <c r="G124" s="120" t="str">
        <f ca="1">IFERROR(VLOOKUP($B124,'Dummy Invoice Summary'!$E$7:$AJ$1506,21,FALSE),"")</f>
        <v/>
      </c>
      <c r="H124" s="120" t="str">
        <f ca="1">IFERROR(VLOOKUP($B124,'Dummy Invoice Summary'!$E$7:$AJ$1506,23,FALSE),"")</f>
        <v/>
      </c>
      <c r="I124" s="118" t="str">
        <f ca="1">IFERROR(VLOOKUP($B124,'Dummy Invoice Summary'!$E$7:$AJ$1506,32,FALSE),"")</f>
        <v/>
      </c>
      <c r="J124" s="120" t="str">
        <f ca="1">IFERROR(VLOOKUP($B124,'Dummy Invoice Summary'!$E$7:$AJ$1506,31,FALSE),"")</f>
        <v/>
      </c>
      <c r="K124" s="121"/>
    </row>
    <row r="125" spans="2:11" x14ac:dyDescent="0.3">
      <c r="B125" s="119">
        <v>117</v>
      </c>
      <c r="C125" s="118"/>
      <c r="D125" s="119" t="str">
        <f ca="1">IFERROR(VLOOKUP($B125,'Dummy Invoice Summary'!$E$7:$AJ$1506,11,FALSE),"")</f>
        <v/>
      </c>
      <c r="E125" s="118" t="str">
        <f ca="1">IFERROR(VLOOKUP($B125,'Dummy Invoice Summary'!$E$7:$AJ$1506,12,FALSE),"")</f>
        <v/>
      </c>
      <c r="F125" s="118" t="str">
        <f ca="1">IFERROR(VLOOKUP($B125,'Dummy Invoice Summary'!$E$7:$AJ$1506,3,FALSE),"")</f>
        <v/>
      </c>
      <c r="G125" s="120" t="str">
        <f ca="1">IFERROR(VLOOKUP($B125,'Dummy Invoice Summary'!$E$7:$AJ$1506,21,FALSE),"")</f>
        <v/>
      </c>
      <c r="H125" s="120" t="str">
        <f ca="1">IFERROR(VLOOKUP($B125,'Dummy Invoice Summary'!$E$7:$AJ$1506,23,FALSE),"")</f>
        <v/>
      </c>
      <c r="I125" s="118" t="str">
        <f ca="1">IFERROR(VLOOKUP($B125,'Dummy Invoice Summary'!$E$7:$AJ$1506,32,FALSE),"")</f>
        <v/>
      </c>
      <c r="J125" s="120" t="str">
        <f ca="1">IFERROR(VLOOKUP($B125,'Dummy Invoice Summary'!$E$7:$AJ$1506,31,FALSE),"")</f>
        <v/>
      </c>
      <c r="K125" s="121"/>
    </row>
    <row r="126" spans="2:11" x14ac:dyDescent="0.3">
      <c r="B126" s="119">
        <v>118</v>
      </c>
      <c r="C126" s="118"/>
      <c r="D126" s="119" t="str">
        <f ca="1">IFERROR(VLOOKUP($B126,'Dummy Invoice Summary'!$E$7:$AJ$1506,11,FALSE),"")</f>
        <v/>
      </c>
      <c r="E126" s="118" t="str">
        <f ca="1">IFERROR(VLOOKUP($B126,'Dummy Invoice Summary'!$E$7:$AJ$1506,12,FALSE),"")</f>
        <v/>
      </c>
      <c r="F126" s="118" t="str">
        <f ca="1">IFERROR(VLOOKUP($B126,'Dummy Invoice Summary'!$E$7:$AJ$1506,3,FALSE),"")</f>
        <v/>
      </c>
      <c r="G126" s="120" t="str">
        <f ca="1">IFERROR(VLOOKUP($B126,'Dummy Invoice Summary'!$E$7:$AJ$1506,21,FALSE),"")</f>
        <v/>
      </c>
      <c r="H126" s="120" t="str">
        <f ca="1">IFERROR(VLOOKUP($B126,'Dummy Invoice Summary'!$E$7:$AJ$1506,23,FALSE),"")</f>
        <v/>
      </c>
      <c r="I126" s="118" t="str">
        <f ca="1">IFERROR(VLOOKUP($B126,'Dummy Invoice Summary'!$E$7:$AJ$1506,32,FALSE),"")</f>
        <v/>
      </c>
      <c r="J126" s="120" t="str">
        <f ca="1">IFERROR(VLOOKUP($B126,'Dummy Invoice Summary'!$E$7:$AJ$1506,31,FALSE),"")</f>
        <v/>
      </c>
      <c r="K126" s="121"/>
    </row>
    <row r="127" spans="2:11" x14ac:dyDescent="0.3">
      <c r="B127" s="119">
        <v>119</v>
      </c>
      <c r="C127" s="118"/>
      <c r="D127" s="119" t="str">
        <f ca="1">IFERROR(VLOOKUP($B127,'Dummy Invoice Summary'!$E$7:$AJ$1506,11,FALSE),"")</f>
        <v/>
      </c>
      <c r="E127" s="118" t="str">
        <f ca="1">IFERROR(VLOOKUP($B127,'Dummy Invoice Summary'!$E$7:$AJ$1506,12,FALSE),"")</f>
        <v/>
      </c>
      <c r="F127" s="118" t="str">
        <f ca="1">IFERROR(VLOOKUP($B127,'Dummy Invoice Summary'!$E$7:$AJ$1506,3,FALSE),"")</f>
        <v/>
      </c>
      <c r="G127" s="120" t="str">
        <f ca="1">IFERROR(VLOOKUP($B127,'Dummy Invoice Summary'!$E$7:$AJ$1506,21,FALSE),"")</f>
        <v/>
      </c>
      <c r="H127" s="120" t="str">
        <f ca="1">IFERROR(VLOOKUP($B127,'Dummy Invoice Summary'!$E$7:$AJ$1506,23,FALSE),"")</f>
        <v/>
      </c>
      <c r="I127" s="118" t="str">
        <f ca="1">IFERROR(VLOOKUP($B127,'Dummy Invoice Summary'!$E$7:$AJ$1506,32,FALSE),"")</f>
        <v/>
      </c>
      <c r="J127" s="120" t="str">
        <f ca="1">IFERROR(VLOOKUP($B127,'Dummy Invoice Summary'!$E$7:$AJ$1506,31,FALSE),"")</f>
        <v/>
      </c>
      <c r="K127" s="121"/>
    </row>
    <row r="128" spans="2:11" x14ac:dyDescent="0.3">
      <c r="B128" s="119">
        <v>120</v>
      </c>
      <c r="C128" s="118"/>
      <c r="D128" s="119" t="str">
        <f ca="1">IFERROR(VLOOKUP($B128,'Dummy Invoice Summary'!$E$7:$AJ$1506,11,FALSE),"")</f>
        <v/>
      </c>
      <c r="E128" s="118" t="str">
        <f ca="1">IFERROR(VLOOKUP($B128,'Dummy Invoice Summary'!$E$7:$AJ$1506,12,FALSE),"")</f>
        <v/>
      </c>
      <c r="F128" s="118" t="str">
        <f ca="1">IFERROR(VLOOKUP($B128,'Dummy Invoice Summary'!$E$7:$AJ$1506,3,FALSE),"")</f>
        <v/>
      </c>
      <c r="G128" s="120" t="str">
        <f ca="1">IFERROR(VLOOKUP($B128,'Dummy Invoice Summary'!$E$7:$AJ$1506,21,FALSE),"")</f>
        <v/>
      </c>
      <c r="H128" s="120" t="str">
        <f ca="1">IFERROR(VLOOKUP($B128,'Dummy Invoice Summary'!$E$7:$AJ$1506,23,FALSE),"")</f>
        <v/>
      </c>
      <c r="I128" s="118" t="str">
        <f ca="1">IFERROR(VLOOKUP($B128,'Dummy Invoice Summary'!$E$7:$AJ$1506,32,FALSE),"")</f>
        <v/>
      </c>
      <c r="J128" s="120" t="str">
        <f ca="1">IFERROR(VLOOKUP($B128,'Dummy Invoice Summary'!$E$7:$AJ$1506,31,FALSE),"")</f>
        <v/>
      </c>
      <c r="K128" s="121"/>
    </row>
    <row r="129" spans="2:11" x14ac:dyDescent="0.3">
      <c r="B129" s="119">
        <v>121</v>
      </c>
      <c r="C129" s="118"/>
      <c r="D129" s="119" t="str">
        <f ca="1">IFERROR(VLOOKUP($B129,'Dummy Invoice Summary'!$E$7:$AJ$1506,11,FALSE),"")</f>
        <v/>
      </c>
      <c r="E129" s="118" t="str">
        <f ca="1">IFERROR(VLOOKUP($B129,'Dummy Invoice Summary'!$E$7:$AJ$1506,12,FALSE),"")</f>
        <v/>
      </c>
      <c r="F129" s="118" t="str">
        <f ca="1">IFERROR(VLOOKUP($B129,'Dummy Invoice Summary'!$E$7:$AJ$1506,3,FALSE),"")</f>
        <v/>
      </c>
      <c r="G129" s="120" t="str">
        <f ca="1">IFERROR(VLOOKUP($B129,'Dummy Invoice Summary'!$E$7:$AJ$1506,21,FALSE),"")</f>
        <v/>
      </c>
      <c r="H129" s="120" t="str">
        <f ca="1">IFERROR(VLOOKUP($B129,'Dummy Invoice Summary'!$E$7:$AJ$1506,23,FALSE),"")</f>
        <v/>
      </c>
      <c r="I129" s="118" t="str">
        <f ca="1">IFERROR(VLOOKUP($B129,'Dummy Invoice Summary'!$E$7:$AJ$1506,32,FALSE),"")</f>
        <v/>
      </c>
      <c r="J129" s="120" t="str">
        <f ca="1">IFERROR(VLOOKUP($B129,'Dummy Invoice Summary'!$E$7:$AJ$1506,31,FALSE),"")</f>
        <v/>
      </c>
      <c r="K129" s="121"/>
    </row>
    <row r="130" spans="2:11" x14ac:dyDescent="0.3">
      <c r="B130" s="119">
        <v>122</v>
      </c>
      <c r="C130" s="118"/>
      <c r="D130" s="119" t="str">
        <f ca="1">IFERROR(VLOOKUP($B130,'Dummy Invoice Summary'!$E$7:$AJ$1506,11,FALSE),"")</f>
        <v/>
      </c>
      <c r="E130" s="118" t="str">
        <f ca="1">IFERROR(VLOOKUP($B130,'Dummy Invoice Summary'!$E$7:$AJ$1506,12,FALSE),"")</f>
        <v/>
      </c>
      <c r="F130" s="118" t="str">
        <f ca="1">IFERROR(VLOOKUP($B130,'Dummy Invoice Summary'!$E$7:$AJ$1506,3,FALSE),"")</f>
        <v/>
      </c>
      <c r="G130" s="120" t="str">
        <f ca="1">IFERROR(VLOOKUP($B130,'Dummy Invoice Summary'!$E$7:$AJ$1506,21,FALSE),"")</f>
        <v/>
      </c>
      <c r="H130" s="120" t="str">
        <f ca="1">IFERROR(VLOOKUP($B130,'Dummy Invoice Summary'!$E$7:$AJ$1506,23,FALSE),"")</f>
        <v/>
      </c>
      <c r="I130" s="118" t="str">
        <f ca="1">IFERROR(VLOOKUP($B130,'Dummy Invoice Summary'!$E$7:$AJ$1506,32,FALSE),"")</f>
        <v/>
      </c>
      <c r="J130" s="120" t="str">
        <f ca="1">IFERROR(VLOOKUP($B130,'Dummy Invoice Summary'!$E$7:$AJ$1506,31,FALSE),"")</f>
        <v/>
      </c>
      <c r="K130" s="121"/>
    </row>
    <row r="131" spans="2:11" x14ac:dyDescent="0.3">
      <c r="B131" s="119">
        <v>123</v>
      </c>
      <c r="C131" s="118"/>
      <c r="D131" s="119" t="str">
        <f ca="1">IFERROR(VLOOKUP($B131,'Dummy Invoice Summary'!$E$7:$AJ$1506,11,FALSE),"")</f>
        <v/>
      </c>
      <c r="E131" s="118" t="str">
        <f ca="1">IFERROR(VLOOKUP($B131,'Dummy Invoice Summary'!$E$7:$AJ$1506,12,FALSE),"")</f>
        <v/>
      </c>
      <c r="F131" s="118" t="str">
        <f ca="1">IFERROR(VLOOKUP($B131,'Dummy Invoice Summary'!$E$7:$AJ$1506,3,FALSE),"")</f>
        <v/>
      </c>
      <c r="G131" s="120" t="str">
        <f ca="1">IFERROR(VLOOKUP($B131,'Dummy Invoice Summary'!$E$7:$AJ$1506,21,FALSE),"")</f>
        <v/>
      </c>
      <c r="H131" s="120" t="str">
        <f ca="1">IFERROR(VLOOKUP($B131,'Dummy Invoice Summary'!$E$7:$AJ$1506,23,FALSE),"")</f>
        <v/>
      </c>
      <c r="I131" s="118" t="str">
        <f ca="1">IFERROR(VLOOKUP($B131,'Dummy Invoice Summary'!$E$7:$AJ$1506,32,FALSE),"")</f>
        <v/>
      </c>
      <c r="J131" s="120" t="str">
        <f ca="1">IFERROR(VLOOKUP($B131,'Dummy Invoice Summary'!$E$7:$AJ$1506,31,FALSE),"")</f>
        <v/>
      </c>
      <c r="K131" s="121"/>
    </row>
    <row r="132" spans="2:11" x14ac:dyDescent="0.3">
      <c r="B132" s="119">
        <v>124</v>
      </c>
      <c r="C132" s="118"/>
      <c r="D132" s="119" t="str">
        <f ca="1">IFERROR(VLOOKUP($B132,'Dummy Invoice Summary'!$E$7:$AJ$1506,11,FALSE),"")</f>
        <v/>
      </c>
      <c r="E132" s="118" t="str">
        <f ca="1">IFERROR(VLOOKUP($B132,'Dummy Invoice Summary'!$E$7:$AJ$1506,12,FALSE),"")</f>
        <v/>
      </c>
      <c r="F132" s="118" t="str">
        <f ca="1">IFERROR(VLOOKUP($B132,'Dummy Invoice Summary'!$E$7:$AJ$1506,3,FALSE),"")</f>
        <v/>
      </c>
      <c r="G132" s="120" t="str">
        <f ca="1">IFERROR(VLOOKUP($B132,'Dummy Invoice Summary'!$E$7:$AJ$1506,21,FALSE),"")</f>
        <v/>
      </c>
      <c r="H132" s="120" t="str">
        <f ca="1">IFERROR(VLOOKUP($B132,'Dummy Invoice Summary'!$E$7:$AJ$1506,23,FALSE),"")</f>
        <v/>
      </c>
      <c r="I132" s="118" t="str">
        <f ca="1">IFERROR(VLOOKUP($B132,'Dummy Invoice Summary'!$E$7:$AJ$1506,32,FALSE),"")</f>
        <v/>
      </c>
      <c r="J132" s="120" t="str">
        <f ca="1">IFERROR(VLOOKUP($B132,'Dummy Invoice Summary'!$E$7:$AJ$1506,31,FALSE),"")</f>
        <v/>
      </c>
      <c r="K132" s="121"/>
    </row>
    <row r="133" spans="2:11" x14ac:dyDescent="0.3">
      <c r="B133" s="119">
        <v>125</v>
      </c>
      <c r="C133" s="118"/>
      <c r="D133" s="119" t="str">
        <f ca="1">IFERROR(VLOOKUP($B133,'Dummy Invoice Summary'!$E$7:$AJ$1506,11,FALSE),"")</f>
        <v/>
      </c>
      <c r="E133" s="118" t="str">
        <f ca="1">IFERROR(VLOOKUP($B133,'Dummy Invoice Summary'!$E$7:$AJ$1506,12,FALSE),"")</f>
        <v/>
      </c>
      <c r="F133" s="118" t="str">
        <f ca="1">IFERROR(VLOOKUP($B133,'Dummy Invoice Summary'!$E$7:$AJ$1506,3,FALSE),"")</f>
        <v/>
      </c>
      <c r="G133" s="120" t="str">
        <f ca="1">IFERROR(VLOOKUP($B133,'Dummy Invoice Summary'!$E$7:$AJ$1506,21,FALSE),"")</f>
        <v/>
      </c>
      <c r="H133" s="120" t="str">
        <f ca="1">IFERROR(VLOOKUP($B133,'Dummy Invoice Summary'!$E$7:$AJ$1506,23,FALSE),"")</f>
        <v/>
      </c>
      <c r="I133" s="118" t="str">
        <f ca="1">IFERROR(VLOOKUP($B133,'Dummy Invoice Summary'!$E$7:$AJ$1506,32,FALSE),"")</f>
        <v/>
      </c>
      <c r="J133" s="120" t="str">
        <f ca="1">IFERROR(VLOOKUP($B133,'Dummy Invoice Summary'!$E$7:$AJ$1506,31,FALSE),"")</f>
        <v/>
      </c>
      <c r="K133" s="121"/>
    </row>
    <row r="134" spans="2:11" x14ac:dyDescent="0.3">
      <c r="B134" s="119">
        <v>126</v>
      </c>
      <c r="C134" s="118"/>
      <c r="D134" s="119" t="str">
        <f ca="1">IFERROR(VLOOKUP($B134,'Dummy Invoice Summary'!$E$7:$AJ$1506,11,FALSE),"")</f>
        <v/>
      </c>
      <c r="E134" s="118" t="str">
        <f ca="1">IFERROR(VLOOKUP($B134,'Dummy Invoice Summary'!$E$7:$AJ$1506,12,FALSE),"")</f>
        <v/>
      </c>
      <c r="F134" s="118" t="str">
        <f ca="1">IFERROR(VLOOKUP($B134,'Dummy Invoice Summary'!$E$7:$AJ$1506,3,FALSE),"")</f>
        <v/>
      </c>
      <c r="G134" s="120" t="str">
        <f ca="1">IFERROR(VLOOKUP($B134,'Dummy Invoice Summary'!$E$7:$AJ$1506,21,FALSE),"")</f>
        <v/>
      </c>
      <c r="H134" s="120" t="str">
        <f ca="1">IFERROR(VLOOKUP($B134,'Dummy Invoice Summary'!$E$7:$AJ$1506,23,FALSE),"")</f>
        <v/>
      </c>
      <c r="I134" s="118" t="str">
        <f ca="1">IFERROR(VLOOKUP($B134,'Dummy Invoice Summary'!$E$7:$AJ$1506,32,FALSE),"")</f>
        <v/>
      </c>
      <c r="J134" s="120" t="str">
        <f ca="1">IFERROR(VLOOKUP($B134,'Dummy Invoice Summary'!$E$7:$AJ$1506,31,FALSE),"")</f>
        <v/>
      </c>
      <c r="K134" s="121"/>
    </row>
    <row r="135" spans="2:11" x14ac:dyDescent="0.3">
      <c r="B135" s="119">
        <v>127</v>
      </c>
      <c r="C135" s="118"/>
      <c r="D135" s="119" t="str">
        <f ca="1">IFERROR(VLOOKUP($B135,'Dummy Invoice Summary'!$E$7:$AJ$1506,11,FALSE),"")</f>
        <v/>
      </c>
      <c r="E135" s="118" t="str">
        <f ca="1">IFERROR(VLOOKUP($B135,'Dummy Invoice Summary'!$E$7:$AJ$1506,12,FALSE),"")</f>
        <v/>
      </c>
      <c r="F135" s="118" t="str">
        <f ca="1">IFERROR(VLOOKUP($B135,'Dummy Invoice Summary'!$E$7:$AJ$1506,3,FALSE),"")</f>
        <v/>
      </c>
      <c r="G135" s="120" t="str">
        <f ca="1">IFERROR(VLOOKUP($B135,'Dummy Invoice Summary'!$E$7:$AJ$1506,21,FALSE),"")</f>
        <v/>
      </c>
      <c r="H135" s="120" t="str">
        <f ca="1">IFERROR(VLOOKUP($B135,'Dummy Invoice Summary'!$E$7:$AJ$1506,23,FALSE),"")</f>
        <v/>
      </c>
      <c r="I135" s="118" t="str">
        <f ca="1">IFERROR(VLOOKUP($B135,'Dummy Invoice Summary'!$E$7:$AJ$1506,32,FALSE),"")</f>
        <v/>
      </c>
      <c r="J135" s="120" t="str">
        <f ca="1">IFERROR(VLOOKUP($B135,'Dummy Invoice Summary'!$E$7:$AJ$1506,31,FALSE),"")</f>
        <v/>
      </c>
      <c r="K135" s="121"/>
    </row>
    <row r="136" spans="2:11" x14ac:dyDescent="0.3">
      <c r="B136" s="119">
        <v>128</v>
      </c>
      <c r="C136" s="118"/>
      <c r="D136" s="119" t="str">
        <f ca="1">IFERROR(VLOOKUP($B136,'Dummy Invoice Summary'!$E$7:$AJ$1506,11,FALSE),"")</f>
        <v/>
      </c>
      <c r="E136" s="118" t="str">
        <f ca="1">IFERROR(VLOOKUP($B136,'Dummy Invoice Summary'!$E$7:$AJ$1506,12,FALSE),"")</f>
        <v/>
      </c>
      <c r="F136" s="118" t="str">
        <f ca="1">IFERROR(VLOOKUP($B136,'Dummy Invoice Summary'!$E$7:$AJ$1506,3,FALSE),"")</f>
        <v/>
      </c>
      <c r="G136" s="120" t="str">
        <f ca="1">IFERROR(VLOOKUP($B136,'Dummy Invoice Summary'!$E$7:$AJ$1506,21,FALSE),"")</f>
        <v/>
      </c>
      <c r="H136" s="120" t="str">
        <f ca="1">IFERROR(VLOOKUP($B136,'Dummy Invoice Summary'!$E$7:$AJ$1506,23,FALSE),"")</f>
        <v/>
      </c>
      <c r="I136" s="118" t="str">
        <f ca="1">IFERROR(VLOOKUP($B136,'Dummy Invoice Summary'!$E$7:$AJ$1506,32,FALSE),"")</f>
        <v/>
      </c>
      <c r="J136" s="120" t="str">
        <f ca="1">IFERROR(VLOOKUP($B136,'Dummy Invoice Summary'!$E$7:$AJ$1506,31,FALSE),"")</f>
        <v/>
      </c>
      <c r="K136" s="121"/>
    </row>
    <row r="137" spans="2:11" x14ac:dyDescent="0.3">
      <c r="B137" s="119">
        <v>129</v>
      </c>
      <c r="C137" s="118"/>
      <c r="D137" s="119" t="str">
        <f ca="1">IFERROR(VLOOKUP($B137,'Dummy Invoice Summary'!$E$7:$AJ$1506,11,FALSE),"")</f>
        <v/>
      </c>
      <c r="E137" s="118" t="str">
        <f ca="1">IFERROR(VLOOKUP($B137,'Dummy Invoice Summary'!$E$7:$AJ$1506,12,FALSE),"")</f>
        <v/>
      </c>
      <c r="F137" s="118" t="str">
        <f ca="1">IFERROR(VLOOKUP($B137,'Dummy Invoice Summary'!$E$7:$AJ$1506,3,FALSE),"")</f>
        <v/>
      </c>
      <c r="G137" s="120" t="str">
        <f ca="1">IFERROR(VLOOKUP($B137,'Dummy Invoice Summary'!$E$7:$AJ$1506,21,FALSE),"")</f>
        <v/>
      </c>
      <c r="H137" s="120" t="str">
        <f ca="1">IFERROR(VLOOKUP($B137,'Dummy Invoice Summary'!$E$7:$AJ$1506,23,FALSE),"")</f>
        <v/>
      </c>
      <c r="I137" s="118" t="str">
        <f ca="1">IFERROR(VLOOKUP($B137,'Dummy Invoice Summary'!$E$7:$AJ$1506,32,FALSE),"")</f>
        <v/>
      </c>
      <c r="J137" s="120" t="str">
        <f ca="1">IFERROR(VLOOKUP($B137,'Dummy Invoice Summary'!$E$7:$AJ$1506,31,FALSE),"")</f>
        <v/>
      </c>
      <c r="K137" s="121"/>
    </row>
    <row r="138" spans="2:11" x14ac:dyDescent="0.3">
      <c r="B138" s="119">
        <v>130</v>
      </c>
      <c r="C138" s="118"/>
      <c r="D138" s="119" t="str">
        <f ca="1">IFERROR(VLOOKUP($B138,'Dummy Invoice Summary'!$E$7:$AJ$1506,11,FALSE),"")</f>
        <v/>
      </c>
      <c r="E138" s="118" t="str">
        <f ca="1">IFERROR(VLOOKUP($B138,'Dummy Invoice Summary'!$E$7:$AJ$1506,12,FALSE),"")</f>
        <v/>
      </c>
      <c r="F138" s="118" t="str">
        <f ca="1">IFERROR(VLOOKUP($B138,'Dummy Invoice Summary'!$E$7:$AJ$1506,3,FALSE),"")</f>
        <v/>
      </c>
      <c r="G138" s="120" t="str">
        <f ca="1">IFERROR(VLOOKUP($B138,'Dummy Invoice Summary'!$E$7:$AJ$1506,21,FALSE),"")</f>
        <v/>
      </c>
      <c r="H138" s="120" t="str">
        <f ca="1">IFERROR(VLOOKUP($B138,'Dummy Invoice Summary'!$E$7:$AJ$1506,23,FALSE),"")</f>
        <v/>
      </c>
      <c r="I138" s="118" t="str">
        <f ca="1">IFERROR(VLOOKUP($B138,'Dummy Invoice Summary'!$E$7:$AJ$1506,32,FALSE),"")</f>
        <v/>
      </c>
      <c r="J138" s="120" t="str">
        <f ca="1">IFERROR(VLOOKUP($B138,'Dummy Invoice Summary'!$E$7:$AJ$1506,31,FALSE),"")</f>
        <v/>
      </c>
      <c r="K138" s="121"/>
    </row>
    <row r="139" spans="2:11" x14ac:dyDescent="0.3">
      <c r="B139" s="119">
        <v>131</v>
      </c>
      <c r="C139" s="118"/>
      <c r="D139" s="119" t="str">
        <f ca="1">IFERROR(VLOOKUP($B139,'Dummy Invoice Summary'!$E$7:$AJ$1506,11,FALSE),"")</f>
        <v/>
      </c>
      <c r="E139" s="118" t="str">
        <f ca="1">IFERROR(VLOOKUP($B139,'Dummy Invoice Summary'!$E$7:$AJ$1506,12,FALSE),"")</f>
        <v/>
      </c>
      <c r="F139" s="118" t="str">
        <f ca="1">IFERROR(VLOOKUP($B139,'Dummy Invoice Summary'!$E$7:$AJ$1506,3,FALSE),"")</f>
        <v/>
      </c>
      <c r="G139" s="120" t="str">
        <f ca="1">IFERROR(VLOOKUP($B139,'Dummy Invoice Summary'!$E$7:$AJ$1506,21,FALSE),"")</f>
        <v/>
      </c>
      <c r="H139" s="120" t="str">
        <f ca="1">IFERROR(VLOOKUP($B139,'Dummy Invoice Summary'!$E$7:$AJ$1506,23,FALSE),"")</f>
        <v/>
      </c>
      <c r="I139" s="118" t="str">
        <f ca="1">IFERROR(VLOOKUP($B139,'Dummy Invoice Summary'!$E$7:$AJ$1506,32,FALSE),"")</f>
        <v/>
      </c>
      <c r="J139" s="120" t="str">
        <f ca="1">IFERROR(VLOOKUP($B139,'Dummy Invoice Summary'!$E$7:$AJ$1506,31,FALSE),"")</f>
        <v/>
      </c>
      <c r="K139" s="121"/>
    </row>
    <row r="140" spans="2:11" x14ac:dyDescent="0.3">
      <c r="B140" s="119">
        <v>132</v>
      </c>
      <c r="C140" s="118"/>
      <c r="D140" s="119" t="str">
        <f ca="1">IFERROR(VLOOKUP($B140,'Dummy Invoice Summary'!$E$7:$AJ$1506,11,FALSE),"")</f>
        <v/>
      </c>
      <c r="E140" s="118" t="str">
        <f ca="1">IFERROR(VLOOKUP($B140,'Dummy Invoice Summary'!$E$7:$AJ$1506,12,FALSE),"")</f>
        <v/>
      </c>
      <c r="F140" s="118" t="str">
        <f ca="1">IFERROR(VLOOKUP($B140,'Dummy Invoice Summary'!$E$7:$AJ$1506,3,FALSE),"")</f>
        <v/>
      </c>
      <c r="G140" s="120" t="str">
        <f ca="1">IFERROR(VLOOKUP($B140,'Dummy Invoice Summary'!$E$7:$AJ$1506,21,FALSE),"")</f>
        <v/>
      </c>
      <c r="H140" s="120" t="str">
        <f ca="1">IFERROR(VLOOKUP($B140,'Dummy Invoice Summary'!$E$7:$AJ$1506,23,FALSE),"")</f>
        <v/>
      </c>
      <c r="I140" s="118" t="str">
        <f ca="1">IFERROR(VLOOKUP($B140,'Dummy Invoice Summary'!$E$7:$AJ$1506,32,FALSE),"")</f>
        <v/>
      </c>
      <c r="J140" s="120" t="str">
        <f ca="1">IFERROR(VLOOKUP($B140,'Dummy Invoice Summary'!$E$7:$AJ$1506,31,FALSE),"")</f>
        <v/>
      </c>
      <c r="K140" s="121"/>
    </row>
    <row r="141" spans="2:11" x14ac:dyDescent="0.3">
      <c r="B141" s="119">
        <v>133</v>
      </c>
      <c r="C141" s="118"/>
      <c r="D141" s="119" t="str">
        <f ca="1">IFERROR(VLOOKUP($B141,'Dummy Invoice Summary'!$E$7:$AJ$1506,11,FALSE),"")</f>
        <v/>
      </c>
      <c r="E141" s="118" t="str">
        <f ca="1">IFERROR(VLOOKUP($B141,'Dummy Invoice Summary'!$E$7:$AJ$1506,12,FALSE),"")</f>
        <v/>
      </c>
      <c r="F141" s="118" t="str">
        <f ca="1">IFERROR(VLOOKUP($B141,'Dummy Invoice Summary'!$E$7:$AJ$1506,3,FALSE),"")</f>
        <v/>
      </c>
      <c r="G141" s="120" t="str">
        <f ca="1">IFERROR(VLOOKUP($B141,'Dummy Invoice Summary'!$E$7:$AJ$1506,21,FALSE),"")</f>
        <v/>
      </c>
      <c r="H141" s="120" t="str">
        <f ca="1">IFERROR(VLOOKUP($B141,'Dummy Invoice Summary'!$E$7:$AJ$1506,23,FALSE),"")</f>
        <v/>
      </c>
      <c r="I141" s="118" t="str">
        <f ca="1">IFERROR(VLOOKUP($B141,'Dummy Invoice Summary'!$E$7:$AJ$1506,32,FALSE),"")</f>
        <v/>
      </c>
      <c r="J141" s="120" t="str">
        <f ca="1">IFERROR(VLOOKUP($B141,'Dummy Invoice Summary'!$E$7:$AJ$1506,31,FALSE),"")</f>
        <v/>
      </c>
      <c r="K141" s="121"/>
    </row>
    <row r="142" spans="2:11" x14ac:dyDescent="0.3">
      <c r="B142" s="119">
        <v>134</v>
      </c>
      <c r="C142" s="118"/>
      <c r="D142" s="119" t="str">
        <f ca="1">IFERROR(VLOOKUP($B142,'Dummy Invoice Summary'!$E$7:$AJ$1506,11,FALSE),"")</f>
        <v/>
      </c>
      <c r="E142" s="118" t="str">
        <f ca="1">IFERROR(VLOOKUP($B142,'Dummy Invoice Summary'!$E$7:$AJ$1506,12,FALSE),"")</f>
        <v/>
      </c>
      <c r="F142" s="118" t="str">
        <f ca="1">IFERROR(VLOOKUP($B142,'Dummy Invoice Summary'!$E$7:$AJ$1506,3,FALSE),"")</f>
        <v/>
      </c>
      <c r="G142" s="120" t="str">
        <f ca="1">IFERROR(VLOOKUP($B142,'Dummy Invoice Summary'!$E$7:$AJ$1506,21,FALSE),"")</f>
        <v/>
      </c>
      <c r="H142" s="120" t="str">
        <f ca="1">IFERROR(VLOOKUP($B142,'Dummy Invoice Summary'!$E$7:$AJ$1506,23,FALSE),"")</f>
        <v/>
      </c>
      <c r="I142" s="118" t="str">
        <f ca="1">IFERROR(VLOOKUP($B142,'Dummy Invoice Summary'!$E$7:$AJ$1506,32,FALSE),"")</f>
        <v/>
      </c>
      <c r="J142" s="120" t="str">
        <f ca="1">IFERROR(VLOOKUP($B142,'Dummy Invoice Summary'!$E$7:$AJ$1506,31,FALSE),"")</f>
        <v/>
      </c>
      <c r="K142" s="121"/>
    </row>
    <row r="143" spans="2:11" x14ac:dyDescent="0.3">
      <c r="B143" s="119">
        <v>135</v>
      </c>
      <c r="C143" s="118"/>
      <c r="D143" s="119" t="str">
        <f ca="1">IFERROR(VLOOKUP($B143,'Dummy Invoice Summary'!$E$7:$AJ$1506,11,FALSE),"")</f>
        <v/>
      </c>
      <c r="E143" s="118" t="str">
        <f ca="1">IFERROR(VLOOKUP($B143,'Dummy Invoice Summary'!$E$7:$AJ$1506,12,FALSE),"")</f>
        <v/>
      </c>
      <c r="F143" s="118" t="str">
        <f ca="1">IFERROR(VLOOKUP($B143,'Dummy Invoice Summary'!$E$7:$AJ$1506,3,FALSE),"")</f>
        <v/>
      </c>
      <c r="G143" s="120" t="str">
        <f ca="1">IFERROR(VLOOKUP($B143,'Dummy Invoice Summary'!$E$7:$AJ$1506,21,FALSE),"")</f>
        <v/>
      </c>
      <c r="H143" s="120" t="str">
        <f ca="1">IFERROR(VLOOKUP($B143,'Dummy Invoice Summary'!$E$7:$AJ$1506,23,FALSE),"")</f>
        <v/>
      </c>
      <c r="I143" s="118" t="str">
        <f ca="1">IFERROR(VLOOKUP($B143,'Dummy Invoice Summary'!$E$7:$AJ$1506,32,FALSE),"")</f>
        <v/>
      </c>
      <c r="J143" s="120" t="str">
        <f ca="1">IFERROR(VLOOKUP($B143,'Dummy Invoice Summary'!$E$7:$AJ$1506,31,FALSE),"")</f>
        <v/>
      </c>
      <c r="K143" s="121"/>
    </row>
    <row r="144" spans="2:11" x14ac:dyDescent="0.3">
      <c r="B144" s="119">
        <v>136</v>
      </c>
      <c r="C144" s="118"/>
      <c r="D144" s="119" t="str">
        <f ca="1">IFERROR(VLOOKUP($B144,'Dummy Invoice Summary'!$E$7:$AJ$1506,11,FALSE),"")</f>
        <v/>
      </c>
      <c r="E144" s="118" t="str">
        <f ca="1">IFERROR(VLOOKUP($B144,'Dummy Invoice Summary'!$E$7:$AJ$1506,12,FALSE),"")</f>
        <v/>
      </c>
      <c r="F144" s="118" t="str">
        <f ca="1">IFERROR(VLOOKUP($B144,'Dummy Invoice Summary'!$E$7:$AJ$1506,3,FALSE),"")</f>
        <v/>
      </c>
      <c r="G144" s="120" t="str">
        <f ca="1">IFERROR(VLOOKUP($B144,'Dummy Invoice Summary'!$E$7:$AJ$1506,21,FALSE),"")</f>
        <v/>
      </c>
      <c r="H144" s="120" t="str">
        <f ca="1">IFERROR(VLOOKUP($B144,'Dummy Invoice Summary'!$E$7:$AJ$1506,23,FALSE),"")</f>
        <v/>
      </c>
      <c r="I144" s="118" t="str">
        <f ca="1">IFERROR(VLOOKUP($B144,'Dummy Invoice Summary'!$E$7:$AJ$1506,32,FALSE),"")</f>
        <v/>
      </c>
      <c r="J144" s="120" t="str">
        <f ca="1">IFERROR(VLOOKUP($B144,'Dummy Invoice Summary'!$E$7:$AJ$1506,31,FALSE),"")</f>
        <v/>
      </c>
      <c r="K144" s="121"/>
    </row>
    <row r="145" spans="2:11" x14ac:dyDescent="0.3">
      <c r="B145" s="119">
        <v>137</v>
      </c>
      <c r="C145" s="118"/>
      <c r="D145" s="119" t="str">
        <f ca="1">IFERROR(VLOOKUP($B145,'Dummy Invoice Summary'!$E$7:$AJ$1506,11,FALSE),"")</f>
        <v/>
      </c>
      <c r="E145" s="118" t="str">
        <f ca="1">IFERROR(VLOOKUP($B145,'Dummy Invoice Summary'!$E$7:$AJ$1506,12,FALSE),"")</f>
        <v/>
      </c>
      <c r="F145" s="118" t="str">
        <f ca="1">IFERROR(VLOOKUP($B145,'Dummy Invoice Summary'!$E$7:$AJ$1506,3,FALSE),"")</f>
        <v/>
      </c>
      <c r="G145" s="120" t="str">
        <f ca="1">IFERROR(VLOOKUP($B145,'Dummy Invoice Summary'!$E$7:$AJ$1506,21,FALSE),"")</f>
        <v/>
      </c>
      <c r="H145" s="120" t="str">
        <f ca="1">IFERROR(VLOOKUP($B145,'Dummy Invoice Summary'!$E$7:$AJ$1506,23,FALSE),"")</f>
        <v/>
      </c>
      <c r="I145" s="118" t="str">
        <f ca="1">IFERROR(VLOOKUP($B145,'Dummy Invoice Summary'!$E$7:$AJ$1506,32,FALSE),"")</f>
        <v/>
      </c>
      <c r="J145" s="120" t="str">
        <f ca="1">IFERROR(VLOOKUP($B145,'Dummy Invoice Summary'!$E$7:$AJ$1506,31,FALSE),"")</f>
        <v/>
      </c>
      <c r="K145" s="121"/>
    </row>
    <row r="146" spans="2:11" x14ac:dyDescent="0.3">
      <c r="B146" s="119">
        <v>138</v>
      </c>
      <c r="C146" s="118"/>
      <c r="D146" s="119" t="str">
        <f ca="1">IFERROR(VLOOKUP($B146,'Dummy Invoice Summary'!$E$7:$AJ$1506,11,FALSE),"")</f>
        <v/>
      </c>
      <c r="E146" s="118" t="str">
        <f ca="1">IFERROR(VLOOKUP($B146,'Dummy Invoice Summary'!$E$7:$AJ$1506,12,FALSE),"")</f>
        <v/>
      </c>
      <c r="F146" s="118" t="str">
        <f ca="1">IFERROR(VLOOKUP($B146,'Dummy Invoice Summary'!$E$7:$AJ$1506,3,FALSE),"")</f>
        <v/>
      </c>
      <c r="G146" s="120" t="str">
        <f ca="1">IFERROR(VLOOKUP($B146,'Dummy Invoice Summary'!$E$7:$AJ$1506,21,FALSE),"")</f>
        <v/>
      </c>
      <c r="H146" s="120" t="str">
        <f ca="1">IFERROR(VLOOKUP($B146,'Dummy Invoice Summary'!$E$7:$AJ$1506,23,FALSE),"")</f>
        <v/>
      </c>
      <c r="I146" s="118" t="str">
        <f ca="1">IFERROR(VLOOKUP($B146,'Dummy Invoice Summary'!$E$7:$AJ$1506,32,FALSE),"")</f>
        <v/>
      </c>
      <c r="J146" s="120" t="str">
        <f ca="1">IFERROR(VLOOKUP($B146,'Dummy Invoice Summary'!$E$7:$AJ$1506,31,FALSE),"")</f>
        <v/>
      </c>
      <c r="K146" s="121"/>
    </row>
    <row r="147" spans="2:11" x14ac:dyDescent="0.3">
      <c r="B147" s="119">
        <v>139</v>
      </c>
      <c r="C147" s="118"/>
      <c r="D147" s="119" t="str">
        <f ca="1">IFERROR(VLOOKUP($B147,'Dummy Invoice Summary'!$E$7:$AJ$1506,11,FALSE),"")</f>
        <v/>
      </c>
      <c r="E147" s="118" t="str">
        <f ca="1">IFERROR(VLOOKUP($B147,'Dummy Invoice Summary'!$E$7:$AJ$1506,12,FALSE),"")</f>
        <v/>
      </c>
      <c r="F147" s="118" t="str">
        <f ca="1">IFERROR(VLOOKUP($B147,'Dummy Invoice Summary'!$E$7:$AJ$1506,3,FALSE),"")</f>
        <v/>
      </c>
      <c r="G147" s="120" t="str">
        <f ca="1">IFERROR(VLOOKUP($B147,'Dummy Invoice Summary'!$E$7:$AJ$1506,21,FALSE),"")</f>
        <v/>
      </c>
      <c r="H147" s="120" t="str">
        <f ca="1">IFERROR(VLOOKUP($B147,'Dummy Invoice Summary'!$E$7:$AJ$1506,23,FALSE),"")</f>
        <v/>
      </c>
      <c r="I147" s="118" t="str">
        <f ca="1">IFERROR(VLOOKUP($B147,'Dummy Invoice Summary'!$E$7:$AJ$1506,32,FALSE),"")</f>
        <v/>
      </c>
      <c r="J147" s="120" t="str">
        <f ca="1">IFERROR(VLOOKUP($B147,'Dummy Invoice Summary'!$E$7:$AJ$1506,31,FALSE),"")</f>
        <v/>
      </c>
      <c r="K147" s="121"/>
    </row>
    <row r="148" spans="2:11" x14ac:dyDescent="0.3">
      <c r="B148" s="119">
        <v>140</v>
      </c>
      <c r="C148" s="118"/>
      <c r="D148" s="119" t="str">
        <f ca="1">IFERROR(VLOOKUP($B148,'Dummy Invoice Summary'!$E$7:$AJ$1506,11,FALSE),"")</f>
        <v/>
      </c>
      <c r="E148" s="118" t="str">
        <f ca="1">IFERROR(VLOOKUP($B148,'Dummy Invoice Summary'!$E$7:$AJ$1506,12,FALSE),"")</f>
        <v/>
      </c>
      <c r="F148" s="118" t="str">
        <f ca="1">IFERROR(VLOOKUP($B148,'Dummy Invoice Summary'!$E$7:$AJ$1506,3,FALSE),"")</f>
        <v/>
      </c>
      <c r="G148" s="120" t="str">
        <f ca="1">IFERROR(VLOOKUP($B148,'Dummy Invoice Summary'!$E$7:$AJ$1506,21,FALSE),"")</f>
        <v/>
      </c>
      <c r="H148" s="120" t="str">
        <f ca="1">IFERROR(VLOOKUP($B148,'Dummy Invoice Summary'!$E$7:$AJ$1506,23,FALSE),"")</f>
        <v/>
      </c>
      <c r="I148" s="118" t="str">
        <f ca="1">IFERROR(VLOOKUP($B148,'Dummy Invoice Summary'!$E$7:$AJ$1506,32,FALSE),"")</f>
        <v/>
      </c>
      <c r="J148" s="120" t="str">
        <f ca="1">IFERROR(VLOOKUP($B148,'Dummy Invoice Summary'!$E$7:$AJ$1506,31,FALSE),"")</f>
        <v/>
      </c>
      <c r="K148" s="121"/>
    </row>
    <row r="149" spans="2:11" x14ac:dyDescent="0.3">
      <c r="B149" s="119">
        <v>141</v>
      </c>
      <c r="C149" s="118"/>
      <c r="D149" s="119" t="str">
        <f ca="1">IFERROR(VLOOKUP($B149,'Dummy Invoice Summary'!$E$7:$AJ$1506,11,FALSE),"")</f>
        <v/>
      </c>
      <c r="E149" s="118" t="str">
        <f ca="1">IFERROR(VLOOKUP($B149,'Dummy Invoice Summary'!$E$7:$AJ$1506,12,FALSE),"")</f>
        <v/>
      </c>
      <c r="F149" s="118" t="str">
        <f ca="1">IFERROR(VLOOKUP($B149,'Dummy Invoice Summary'!$E$7:$AJ$1506,3,FALSE),"")</f>
        <v/>
      </c>
      <c r="G149" s="120" t="str">
        <f ca="1">IFERROR(VLOOKUP($B149,'Dummy Invoice Summary'!$E$7:$AJ$1506,21,FALSE),"")</f>
        <v/>
      </c>
      <c r="H149" s="120" t="str">
        <f ca="1">IFERROR(VLOOKUP($B149,'Dummy Invoice Summary'!$E$7:$AJ$1506,23,FALSE),"")</f>
        <v/>
      </c>
      <c r="I149" s="118" t="str">
        <f ca="1">IFERROR(VLOOKUP($B149,'Dummy Invoice Summary'!$E$7:$AJ$1506,32,FALSE),"")</f>
        <v/>
      </c>
      <c r="J149" s="120" t="str">
        <f ca="1">IFERROR(VLOOKUP($B149,'Dummy Invoice Summary'!$E$7:$AJ$1506,31,FALSE),"")</f>
        <v/>
      </c>
      <c r="K149" s="121"/>
    </row>
    <row r="150" spans="2:11" x14ac:dyDescent="0.3">
      <c r="B150" s="119">
        <v>142</v>
      </c>
      <c r="C150" s="118"/>
      <c r="D150" s="119" t="str">
        <f ca="1">IFERROR(VLOOKUP($B150,'Dummy Invoice Summary'!$E$7:$AJ$1506,11,FALSE),"")</f>
        <v/>
      </c>
      <c r="E150" s="118" t="str">
        <f ca="1">IFERROR(VLOOKUP($B150,'Dummy Invoice Summary'!$E$7:$AJ$1506,12,FALSE),"")</f>
        <v/>
      </c>
      <c r="F150" s="118" t="str">
        <f ca="1">IFERROR(VLOOKUP($B150,'Dummy Invoice Summary'!$E$7:$AJ$1506,3,FALSE),"")</f>
        <v/>
      </c>
      <c r="G150" s="120" t="str">
        <f ca="1">IFERROR(VLOOKUP($B150,'Dummy Invoice Summary'!$E$7:$AJ$1506,21,FALSE),"")</f>
        <v/>
      </c>
      <c r="H150" s="120" t="str">
        <f ca="1">IFERROR(VLOOKUP($B150,'Dummy Invoice Summary'!$E$7:$AJ$1506,23,FALSE),"")</f>
        <v/>
      </c>
      <c r="I150" s="118" t="str">
        <f ca="1">IFERROR(VLOOKUP($B150,'Dummy Invoice Summary'!$E$7:$AJ$1506,32,FALSE),"")</f>
        <v/>
      </c>
      <c r="J150" s="120" t="str">
        <f ca="1">IFERROR(VLOOKUP($B150,'Dummy Invoice Summary'!$E$7:$AJ$1506,31,FALSE),"")</f>
        <v/>
      </c>
      <c r="K150" s="121"/>
    </row>
    <row r="151" spans="2:11" x14ac:dyDescent="0.3">
      <c r="B151" s="119">
        <v>143</v>
      </c>
      <c r="C151" s="118"/>
      <c r="D151" s="119" t="str">
        <f ca="1">IFERROR(VLOOKUP($B151,'Dummy Invoice Summary'!$E$7:$AJ$1506,11,FALSE),"")</f>
        <v/>
      </c>
      <c r="E151" s="118" t="str">
        <f ca="1">IFERROR(VLOOKUP($B151,'Dummy Invoice Summary'!$E$7:$AJ$1506,12,FALSE),"")</f>
        <v/>
      </c>
      <c r="F151" s="118" t="str">
        <f ca="1">IFERROR(VLOOKUP($B151,'Dummy Invoice Summary'!$E$7:$AJ$1506,3,FALSE),"")</f>
        <v/>
      </c>
      <c r="G151" s="120" t="str">
        <f ca="1">IFERROR(VLOOKUP($B151,'Dummy Invoice Summary'!$E$7:$AJ$1506,21,FALSE),"")</f>
        <v/>
      </c>
      <c r="H151" s="120" t="str">
        <f ca="1">IFERROR(VLOOKUP($B151,'Dummy Invoice Summary'!$E$7:$AJ$1506,23,FALSE),"")</f>
        <v/>
      </c>
      <c r="I151" s="118" t="str">
        <f ca="1">IFERROR(VLOOKUP($B151,'Dummy Invoice Summary'!$E$7:$AJ$1506,32,FALSE),"")</f>
        <v/>
      </c>
      <c r="J151" s="120" t="str">
        <f ca="1">IFERROR(VLOOKUP($B151,'Dummy Invoice Summary'!$E$7:$AJ$1506,31,FALSE),"")</f>
        <v/>
      </c>
      <c r="K151" s="121"/>
    </row>
    <row r="152" spans="2:11" x14ac:dyDescent="0.3">
      <c r="B152" s="119">
        <v>144</v>
      </c>
      <c r="C152" s="118"/>
      <c r="D152" s="119" t="str">
        <f ca="1">IFERROR(VLOOKUP($B152,'Dummy Invoice Summary'!$E$7:$AJ$1506,11,FALSE),"")</f>
        <v/>
      </c>
      <c r="E152" s="118" t="str">
        <f ca="1">IFERROR(VLOOKUP($B152,'Dummy Invoice Summary'!$E$7:$AJ$1506,12,FALSE),"")</f>
        <v/>
      </c>
      <c r="F152" s="118" t="str">
        <f ca="1">IFERROR(VLOOKUP($B152,'Dummy Invoice Summary'!$E$7:$AJ$1506,3,FALSE),"")</f>
        <v/>
      </c>
      <c r="G152" s="120" t="str">
        <f ca="1">IFERROR(VLOOKUP($B152,'Dummy Invoice Summary'!$E$7:$AJ$1506,21,FALSE),"")</f>
        <v/>
      </c>
      <c r="H152" s="120" t="str">
        <f ca="1">IFERROR(VLOOKUP($B152,'Dummy Invoice Summary'!$E$7:$AJ$1506,23,FALSE),"")</f>
        <v/>
      </c>
      <c r="I152" s="118" t="str">
        <f ca="1">IFERROR(VLOOKUP($B152,'Dummy Invoice Summary'!$E$7:$AJ$1506,32,FALSE),"")</f>
        <v/>
      </c>
      <c r="J152" s="120" t="str">
        <f ca="1">IFERROR(VLOOKUP($B152,'Dummy Invoice Summary'!$E$7:$AJ$1506,31,FALSE),"")</f>
        <v/>
      </c>
      <c r="K152" s="121"/>
    </row>
    <row r="153" spans="2:11" x14ac:dyDescent="0.3">
      <c r="B153" s="119">
        <v>145</v>
      </c>
      <c r="C153" s="118"/>
      <c r="D153" s="119" t="str">
        <f ca="1">IFERROR(VLOOKUP($B153,'Dummy Invoice Summary'!$E$7:$AJ$1506,11,FALSE),"")</f>
        <v/>
      </c>
      <c r="E153" s="118" t="str">
        <f ca="1">IFERROR(VLOOKUP($B153,'Dummy Invoice Summary'!$E$7:$AJ$1506,12,FALSE),"")</f>
        <v/>
      </c>
      <c r="F153" s="118" t="str">
        <f ca="1">IFERROR(VLOOKUP($B153,'Dummy Invoice Summary'!$E$7:$AJ$1506,3,FALSE),"")</f>
        <v/>
      </c>
      <c r="G153" s="120" t="str">
        <f ca="1">IFERROR(VLOOKUP($B153,'Dummy Invoice Summary'!$E$7:$AJ$1506,21,FALSE),"")</f>
        <v/>
      </c>
      <c r="H153" s="120" t="str">
        <f ca="1">IFERROR(VLOOKUP($B153,'Dummy Invoice Summary'!$E$7:$AJ$1506,23,FALSE),"")</f>
        <v/>
      </c>
      <c r="I153" s="118" t="str">
        <f ca="1">IFERROR(VLOOKUP($B153,'Dummy Invoice Summary'!$E$7:$AJ$1506,32,FALSE),"")</f>
        <v/>
      </c>
      <c r="J153" s="120" t="str">
        <f ca="1">IFERROR(VLOOKUP($B153,'Dummy Invoice Summary'!$E$7:$AJ$1506,31,FALSE),"")</f>
        <v/>
      </c>
      <c r="K153" s="121"/>
    </row>
    <row r="154" spans="2:11" x14ac:dyDescent="0.3">
      <c r="B154" s="119">
        <v>146</v>
      </c>
      <c r="C154" s="118"/>
      <c r="D154" s="119" t="str">
        <f ca="1">IFERROR(VLOOKUP($B154,'Dummy Invoice Summary'!$E$7:$AJ$1506,11,FALSE),"")</f>
        <v/>
      </c>
      <c r="E154" s="118" t="str">
        <f ca="1">IFERROR(VLOOKUP($B154,'Dummy Invoice Summary'!$E$7:$AJ$1506,12,FALSE),"")</f>
        <v/>
      </c>
      <c r="F154" s="118" t="str">
        <f ca="1">IFERROR(VLOOKUP($B154,'Dummy Invoice Summary'!$E$7:$AJ$1506,3,FALSE),"")</f>
        <v/>
      </c>
      <c r="G154" s="120" t="str">
        <f ca="1">IFERROR(VLOOKUP($B154,'Dummy Invoice Summary'!$E$7:$AJ$1506,21,FALSE),"")</f>
        <v/>
      </c>
      <c r="H154" s="120" t="str">
        <f ca="1">IFERROR(VLOOKUP($B154,'Dummy Invoice Summary'!$E$7:$AJ$1506,23,FALSE),"")</f>
        <v/>
      </c>
      <c r="I154" s="118" t="str">
        <f ca="1">IFERROR(VLOOKUP($B154,'Dummy Invoice Summary'!$E$7:$AJ$1506,32,FALSE),"")</f>
        <v/>
      </c>
      <c r="J154" s="120" t="str">
        <f ca="1">IFERROR(VLOOKUP($B154,'Dummy Invoice Summary'!$E$7:$AJ$1506,31,FALSE),"")</f>
        <v/>
      </c>
      <c r="K154" s="121"/>
    </row>
    <row r="155" spans="2:11" x14ac:dyDescent="0.3">
      <c r="B155" s="119">
        <v>147</v>
      </c>
      <c r="C155" s="118"/>
      <c r="D155" s="119" t="str">
        <f ca="1">IFERROR(VLOOKUP($B155,'Dummy Invoice Summary'!$E$7:$AJ$1506,11,FALSE),"")</f>
        <v/>
      </c>
      <c r="E155" s="118" t="str">
        <f ca="1">IFERROR(VLOOKUP($B155,'Dummy Invoice Summary'!$E$7:$AJ$1506,12,FALSE),"")</f>
        <v/>
      </c>
      <c r="F155" s="118" t="str">
        <f ca="1">IFERROR(VLOOKUP($B155,'Dummy Invoice Summary'!$E$7:$AJ$1506,3,FALSE),"")</f>
        <v/>
      </c>
      <c r="G155" s="120" t="str">
        <f ca="1">IFERROR(VLOOKUP($B155,'Dummy Invoice Summary'!$E$7:$AJ$1506,21,FALSE),"")</f>
        <v/>
      </c>
      <c r="H155" s="120" t="str">
        <f ca="1">IFERROR(VLOOKUP($B155,'Dummy Invoice Summary'!$E$7:$AJ$1506,23,FALSE),"")</f>
        <v/>
      </c>
      <c r="I155" s="118" t="str">
        <f ca="1">IFERROR(VLOOKUP($B155,'Dummy Invoice Summary'!$E$7:$AJ$1506,32,FALSE),"")</f>
        <v/>
      </c>
      <c r="J155" s="120" t="str">
        <f ca="1">IFERROR(VLOOKUP($B155,'Dummy Invoice Summary'!$E$7:$AJ$1506,31,FALSE),"")</f>
        <v/>
      </c>
      <c r="K155" s="121"/>
    </row>
    <row r="156" spans="2:11" x14ac:dyDescent="0.3">
      <c r="B156" s="119">
        <v>148</v>
      </c>
      <c r="C156" s="118"/>
      <c r="D156" s="119" t="str">
        <f ca="1">IFERROR(VLOOKUP($B156,'Dummy Invoice Summary'!$E$7:$AJ$1506,11,FALSE),"")</f>
        <v/>
      </c>
      <c r="E156" s="118" t="str">
        <f ca="1">IFERROR(VLOOKUP($B156,'Dummy Invoice Summary'!$E$7:$AJ$1506,12,FALSE),"")</f>
        <v/>
      </c>
      <c r="F156" s="118" t="str">
        <f ca="1">IFERROR(VLOOKUP($B156,'Dummy Invoice Summary'!$E$7:$AJ$1506,3,FALSE),"")</f>
        <v/>
      </c>
      <c r="G156" s="120" t="str">
        <f ca="1">IFERROR(VLOOKUP($B156,'Dummy Invoice Summary'!$E$7:$AJ$1506,21,FALSE),"")</f>
        <v/>
      </c>
      <c r="H156" s="120" t="str">
        <f ca="1">IFERROR(VLOOKUP($B156,'Dummy Invoice Summary'!$E$7:$AJ$1506,23,FALSE),"")</f>
        <v/>
      </c>
      <c r="I156" s="118" t="str">
        <f ca="1">IFERROR(VLOOKUP($B156,'Dummy Invoice Summary'!$E$7:$AJ$1506,32,FALSE),"")</f>
        <v/>
      </c>
      <c r="J156" s="120" t="str">
        <f ca="1">IFERROR(VLOOKUP($B156,'Dummy Invoice Summary'!$E$7:$AJ$1506,31,FALSE),"")</f>
        <v/>
      </c>
      <c r="K156" s="121"/>
    </row>
    <row r="157" spans="2:11" x14ac:dyDescent="0.3">
      <c r="B157" s="119">
        <v>149</v>
      </c>
      <c r="C157" s="118"/>
      <c r="D157" s="119" t="str">
        <f ca="1">IFERROR(VLOOKUP($B157,'Dummy Invoice Summary'!$E$7:$AJ$1506,11,FALSE),"")</f>
        <v/>
      </c>
      <c r="E157" s="118" t="str">
        <f ca="1">IFERROR(VLOOKUP($B157,'Dummy Invoice Summary'!$E$7:$AJ$1506,12,FALSE),"")</f>
        <v/>
      </c>
      <c r="F157" s="118" t="str">
        <f ca="1">IFERROR(VLOOKUP($B157,'Dummy Invoice Summary'!$E$7:$AJ$1506,3,FALSE),"")</f>
        <v/>
      </c>
      <c r="G157" s="120" t="str">
        <f ca="1">IFERROR(VLOOKUP($B157,'Dummy Invoice Summary'!$E$7:$AJ$1506,21,FALSE),"")</f>
        <v/>
      </c>
      <c r="H157" s="120" t="str">
        <f ca="1">IFERROR(VLOOKUP($B157,'Dummy Invoice Summary'!$E$7:$AJ$1506,23,FALSE),"")</f>
        <v/>
      </c>
      <c r="I157" s="118" t="str">
        <f ca="1">IFERROR(VLOOKUP($B157,'Dummy Invoice Summary'!$E$7:$AJ$1506,32,FALSE),"")</f>
        <v/>
      </c>
      <c r="J157" s="120" t="str">
        <f ca="1">IFERROR(VLOOKUP($B157,'Dummy Invoice Summary'!$E$7:$AJ$1506,31,FALSE),"")</f>
        <v/>
      </c>
      <c r="K157" s="121"/>
    </row>
    <row r="158" spans="2:11" x14ac:dyDescent="0.3">
      <c r="B158" s="119">
        <v>150</v>
      </c>
      <c r="C158" s="118"/>
      <c r="D158" s="119" t="str">
        <f ca="1">IFERROR(VLOOKUP($B158,'Dummy Invoice Summary'!$E$7:$AJ$1506,11,FALSE),"")</f>
        <v/>
      </c>
      <c r="E158" s="118" t="str">
        <f ca="1">IFERROR(VLOOKUP($B158,'Dummy Invoice Summary'!$E$7:$AJ$1506,12,FALSE),"")</f>
        <v/>
      </c>
      <c r="F158" s="118" t="str">
        <f ca="1">IFERROR(VLOOKUP($B158,'Dummy Invoice Summary'!$E$7:$AJ$1506,3,FALSE),"")</f>
        <v/>
      </c>
      <c r="G158" s="120" t="str">
        <f ca="1">IFERROR(VLOOKUP($B158,'Dummy Invoice Summary'!$E$7:$AJ$1506,21,FALSE),"")</f>
        <v/>
      </c>
      <c r="H158" s="120" t="str">
        <f ca="1">IFERROR(VLOOKUP($B158,'Dummy Invoice Summary'!$E$7:$AJ$1506,23,FALSE),"")</f>
        <v/>
      </c>
      <c r="I158" s="118" t="str">
        <f ca="1">IFERROR(VLOOKUP($B158,'Dummy Invoice Summary'!$E$7:$AJ$1506,32,FALSE),"")</f>
        <v/>
      </c>
      <c r="J158" s="120" t="str">
        <f ca="1">IFERROR(VLOOKUP($B158,'Dummy Invoice Summary'!$E$7:$AJ$1506,31,FALSE),"")</f>
        <v/>
      </c>
      <c r="K158" s="121"/>
    </row>
    <row r="159" spans="2:11" x14ac:dyDescent="0.3">
      <c r="B159" s="119">
        <v>151</v>
      </c>
      <c r="C159" s="118"/>
      <c r="D159" s="119" t="str">
        <f ca="1">IFERROR(VLOOKUP($B159,'Dummy Invoice Summary'!$E$7:$AJ$1506,11,FALSE),"")</f>
        <v/>
      </c>
      <c r="E159" s="118" t="str">
        <f ca="1">IFERROR(VLOOKUP($B159,'Dummy Invoice Summary'!$E$7:$AJ$1506,12,FALSE),"")</f>
        <v/>
      </c>
      <c r="F159" s="118" t="str">
        <f ca="1">IFERROR(VLOOKUP($B159,'Dummy Invoice Summary'!$E$7:$AJ$1506,3,FALSE),"")</f>
        <v/>
      </c>
      <c r="G159" s="120" t="str">
        <f ca="1">IFERROR(VLOOKUP($B159,'Dummy Invoice Summary'!$E$7:$AJ$1506,21,FALSE),"")</f>
        <v/>
      </c>
      <c r="H159" s="120" t="str">
        <f ca="1">IFERROR(VLOOKUP($B159,'Dummy Invoice Summary'!$E$7:$AJ$1506,23,FALSE),"")</f>
        <v/>
      </c>
      <c r="I159" s="118" t="str">
        <f ca="1">IFERROR(VLOOKUP($B159,'Dummy Invoice Summary'!$E$7:$AJ$1506,32,FALSE),"")</f>
        <v/>
      </c>
      <c r="J159" s="120" t="str">
        <f ca="1">IFERROR(VLOOKUP($B159,'Dummy Invoice Summary'!$E$7:$AJ$1506,31,FALSE),"")</f>
        <v/>
      </c>
      <c r="K159" s="121"/>
    </row>
    <row r="160" spans="2:11" x14ac:dyDescent="0.3">
      <c r="B160" s="119">
        <v>152</v>
      </c>
      <c r="C160" s="118"/>
      <c r="D160" s="119" t="str">
        <f ca="1">IFERROR(VLOOKUP($B160,'Dummy Invoice Summary'!$E$7:$AJ$1506,11,FALSE),"")</f>
        <v/>
      </c>
      <c r="E160" s="118" t="str">
        <f ca="1">IFERROR(VLOOKUP($B160,'Dummy Invoice Summary'!$E$7:$AJ$1506,12,FALSE),"")</f>
        <v/>
      </c>
      <c r="F160" s="118" t="str">
        <f ca="1">IFERROR(VLOOKUP($B160,'Dummy Invoice Summary'!$E$7:$AJ$1506,3,FALSE),"")</f>
        <v/>
      </c>
      <c r="G160" s="120" t="str">
        <f ca="1">IFERROR(VLOOKUP($B160,'Dummy Invoice Summary'!$E$7:$AJ$1506,21,FALSE),"")</f>
        <v/>
      </c>
      <c r="H160" s="120" t="str">
        <f ca="1">IFERROR(VLOOKUP($B160,'Dummy Invoice Summary'!$E$7:$AJ$1506,23,FALSE),"")</f>
        <v/>
      </c>
      <c r="I160" s="118" t="str">
        <f ca="1">IFERROR(VLOOKUP($B160,'Dummy Invoice Summary'!$E$7:$AJ$1506,32,FALSE),"")</f>
        <v/>
      </c>
      <c r="J160" s="120" t="str">
        <f ca="1">IFERROR(VLOOKUP($B160,'Dummy Invoice Summary'!$E$7:$AJ$1506,31,FALSE),"")</f>
        <v/>
      </c>
      <c r="K160" s="121"/>
    </row>
    <row r="161" spans="2:11" x14ac:dyDescent="0.3">
      <c r="B161" s="119">
        <v>153</v>
      </c>
      <c r="C161" s="118"/>
      <c r="D161" s="119" t="str">
        <f ca="1">IFERROR(VLOOKUP($B161,'Dummy Invoice Summary'!$E$7:$AJ$1506,11,FALSE),"")</f>
        <v/>
      </c>
      <c r="E161" s="118" t="str">
        <f ca="1">IFERROR(VLOOKUP($B161,'Dummy Invoice Summary'!$E$7:$AJ$1506,12,FALSE),"")</f>
        <v/>
      </c>
      <c r="F161" s="118" t="str">
        <f ca="1">IFERROR(VLOOKUP($B161,'Dummy Invoice Summary'!$E$7:$AJ$1506,3,FALSE),"")</f>
        <v/>
      </c>
      <c r="G161" s="120" t="str">
        <f ca="1">IFERROR(VLOOKUP($B161,'Dummy Invoice Summary'!$E$7:$AJ$1506,21,FALSE),"")</f>
        <v/>
      </c>
      <c r="H161" s="120" t="str">
        <f ca="1">IFERROR(VLOOKUP($B161,'Dummy Invoice Summary'!$E$7:$AJ$1506,23,FALSE),"")</f>
        <v/>
      </c>
      <c r="I161" s="118" t="str">
        <f ca="1">IFERROR(VLOOKUP($B161,'Dummy Invoice Summary'!$E$7:$AJ$1506,32,FALSE),"")</f>
        <v/>
      </c>
      <c r="J161" s="120" t="str">
        <f ca="1">IFERROR(VLOOKUP($B161,'Dummy Invoice Summary'!$E$7:$AJ$1506,31,FALSE),"")</f>
        <v/>
      </c>
      <c r="K161" s="121"/>
    </row>
    <row r="162" spans="2:11" x14ac:dyDescent="0.3">
      <c r="B162" s="119">
        <v>154</v>
      </c>
      <c r="C162" s="118"/>
      <c r="D162" s="119" t="str">
        <f ca="1">IFERROR(VLOOKUP($B162,'Dummy Invoice Summary'!$E$7:$AJ$1506,11,FALSE),"")</f>
        <v/>
      </c>
      <c r="E162" s="118" t="str">
        <f ca="1">IFERROR(VLOOKUP($B162,'Dummy Invoice Summary'!$E$7:$AJ$1506,12,FALSE),"")</f>
        <v/>
      </c>
      <c r="F162" s="118" t="str">
        <f ca="1">IFERROR(VLOOKUP($B162,'Dummy Invoice Summary'!$E$7:$AJ$1506,3,FALSE),"")</f>
        <v/>
      </c>
      <c r="G162" s="120" t="str">
        <f ca="1">IFERROR(VLOOKUP($B162,'Dummy Invoice Summary'!$E$7:$AJ$1506,21,FALSE),"")</f>
        <v/>
      </c>
      <c r="H162" s="120" t="str">
        <f ca="1">IFERROR(VLOOKUP($B162,'Dummy Invoice Summary'!$E$7:$AJ$1506,23,FALSE),"")</f>
        <v/>
      </c>
      <c r="I162" s="118" t="str">
        <f ca="1">IFERROR(VLOOKUP($B162,'Dummy Invoice Summary'!$E$7:$AJ$1506,32,FALSE),"")</f>
        <v/>
      </c>
      <c r="J162" s="120" t="str">
        <f ca="1">IFERROR(VLOOKUP($B162,'Dummy Invoice Summary'!$E$7:$AJ$1506,31,FALSE),"")</f>
        <v/>
      </c>
      <c r="K162" s="121"/>
    </row>
    <row r="163" spans="2:11" x14ac:dyDescent="0.3">
      <c r="B163" s="119">
        <v>155</v>
      </c>
      <c r="C163" s="118"/>
      <c r="D163" s="119" t="str">
        <f ca="1">IFERROR(VLOOKUP($B163,'Dummy Invoice Summary'!$E$7:$AJ$1506,11,FALSE),"")</f>
        <v/>
      </c>
      <c r="E163" s="118" t="str">
        <f ca="1">IFERROR(VLOOKUP($B163,'Dummy Invoice Summary'!$E$7:$AJ$1506,12,FALSE),"")</f>
        <v/>
      </c>
      <c r="F163" s="118" t="str">
        <f ca="1">IFERROR(VLOOKUP($B163,'Dummy Invoice Summary'!$E$7:$AJ$1506,3,FALSE),"")</f>
        <v/>
      </c>
      <c r="G163" s="120" t="str">
        <f ca="1">IFERROR(VLOOKUP($B163,'Dummy Invoice Summary'!$E$7:$AJ$1506,21,FALSE),"")</f>
        <v/>
      </c>
      <c r="H163" s="120" t="str">
        <f ca="1">IFERROR(VLOOKUP($B163,'Dummy Invoice Summary'!$E$7:$AJ$1506,23,FALSE),"")</f>
        <v/>
      </c>
      <c r="I163" s="118" t="str">
        <f ca="1">IFERROR(VLOOKUP($B163,'Dummy Invoice Summary'!$E$7:$AJ$1506,32,FALSE),"")</f>
        <v/>
      </c>
      <c r="J163" s="120" t="str">
        <f ca="1">IFERROR(VLOOKUP($B163,'Dummy Invoice Summary'!$E$7:$AJ$1506,31,FALSE),"")</f>
        <v/>
      </c>
      <c r="K163" s="121"/>
    </row>
    <row r="164" spans="2:11" x14ac:dyDescent="0.3">
      <c r="B164" s="119">
        <v>156</v>
      </c>
      <c r="C164" s="118"/>
      <c r="D164" s="119" t="str">
        <f ca="1">IFERROR(VLOOKUP($B164,'Dummy Invoice Summary'!$E$7:$AJ$1506,11,FALSE),"")</f>
        <v/>
      </c>
      <c r="E164" s="118" t="str">
        <f ca="1">IFERROR(VLOOKUP($B164,'Dummy Invoice Summary'!$E$7:$AJ$1506,12,FALSE),"")</f>
        <v/>
      </c>
      <c r="F164" s="118" t="str">
        <f ca="1">IFERROR(VLOOKUP($B164,'Dummy Invoice Summary'!$E$7:$AJ$1506,3,FALSE),"")</f>
        <v/>
      </c>
      <c r="G164" s="120" t="str">
        <f ca="1">IFERROR(VLOOKUP($B164,'Dummy Invoice Summary'!$E$7:$AJ$1506,21,FALSE),"")</f>
        <v/>
      </c>
      <c r="H164" s="120" t="str">
        <f ca="1">IFERROR(VLOOKUP($B164,'Dummy Invoice Summary'!$E$7:$AJ$1506,23,FALSE),"")</f>
        <v/>
      </c>
      <c r="I164" s="118" t="str">
        <f ca="1">IFERROR(VLOOKUP($B164,'Dummy Invoice Summary'!$E$7:$AJ$1506,32,FALSE),"")</f>
        <v/>
      </c>
      <c r="J164" s="120" t="str">
        <f ca="1">IFERROR(VLOOKUP($B164,'Dummy Invoice Summary'!$E$7:$AJ$1506,31,FALSE),"")</f>
        <v/>
      </c>
      <c r="K164" s="121"/>
    </row>
    <row r="165" spans="2:11" x14ac:dyDescent="0.3">
      <c r="B165" s="119">
        <v>157</v>
      </c>
      <c r="C165" s="118"/>
      <c r="D165" s="119" t="str">
        <f ca="1">IFERROR(VLOOKUP($B165,'Dummy Invoice Summary'!$E$7:$AJ$1506,11,FALSE),"")</f>
        <v/>
      </c>
      <c r="E165" s="118" t="str">
        <f ca="1">IFERROR(VLOOKUP($B165,'Dummy Invoice Summary'!$E$7:$AJ$1506,12,FALSE),"")</f>
        <v/>
      </c>
      <c r="F165" s="118" t="str">
        <f ca="1">IFERROR(VLOOKUP($B165,'Dummy Invoice Summary'!$E$7:$AJ$1506,3,FALSE),"")</f>
        <v/>
      </c>
      <c r="G165" s="120" t="str">
        <f ca="1">IFERROR(VLOOKUP($B165,'Dummy Invoice Summary'!$E$7:$AJ$1506,21,FALSE),"")</f>
        <v/>
      </c>
      <c r="H165" s="120" t="str">
        <f ca="1">IFERROR(VLOOKUP($B165,'Dummy Invoice Summary'!$E$7:$AJ$1506,23,FALSE),"")</f>
        <v/>
      </c>
      <c r="I165" s="118" t="str">
        <f ca="1">IFERROR(VLOOKUP($B165,'Dummy Invoice Summary'!$E$7:$AJ$1506,32,FALSE),"")</f>
        <v/>
      </c>
      <c r="J165" s="120" t="str">
        <f ca="1">IFERROR(VLOOKUP($B165,'Dummy Invoice Summary'!$E$7:$AJ$1506,31,FALSE),"")</f>
        <v/>
      </c>
      <c r="K165" s="121"/>
    </row>
    <row r="166" spans="2:11" x14ac:dyDescent="0.3">
      <c r="B166" s="119">
        <v>158</v>
      </c>
      <c r="C166" s="118"/>
      <c r="D166" s="119" t="str">
        <f ca="1">IFERROR(VLOOKUP($B166,'Dummy Invoice Summary'!$E$7:$AJ$1506,11,FALSE),"")</f>
        <v/>
      </c>
      <c r="E166" s="118" t="str">
        <f ca="1">IFERROR(VLOOKUP($B166,'Dummy Invoice Summary'!$E$7:$AJ$1506,12,FALSE),"")</f>
        <v/>
      </c>
      <c r="F166" s="118" t="str">
        <f ca="1">IFERROR(VLOOKUP($B166,'Dummy Invoice Summary'!$E$7:$AJ$1506,3,FALSE),"")</f>
        <v/>
      </c>
      <c r="G166" s="120" t="str">
        <f ca="1">IFERROR(VLOOKUP($B166,'Dummy Invoice Summary'!$E$7:$AJ$1506,21,FALSE),"")</f>
        <v/>
      </c>
      <c r="H166" s="120" t="str">
        <f ca="1">IFERROR(VLOOKUP($B166,'Dummy Invoice Summary'!$E$7:$AJ$1506,23,FALSE),"")</f>
        <v/>
      </c>
      <c r="I166" s="118" t="str">
        <f ca="1">IFERROR(VLOOKUP($B166,'Dummy Invoice Summary'!$E$7:$AJ$1506,32,FALSE),"")</f>
        <v/>
      </c>
      <c r="J166" s="120" t="str">
        <f ca="1">IFERROR(VLOOKUP($B166,'Dummy Invoice Summary'!$E$7:$AJ$1506,31,FALSE),"")</f>
        <v/>
      </c>
      <c r="K166" s="121"/>
    </row>
    <row r="167" spans="2:11" x14ac:dyDescent="0.3">
      <c r="B167" s="119">
        <v>159</v>
      </c>
      <c r="C167" s="118"/>
      <c r="D167" s="119" t="str">
        <f ca="1">IFERROR(VLOOKUP($B167,'Dummy Invoice Summary'!$E$7:$AJ$1506,11,FALSE),"")</f>
        <v/>
      </c>
      <c r="E167" s="118" t="str">
        <f ca="1">IFERROR(VLOOKUP($B167,'Dummy Invoice Summary'!$E$7:$AJ$1506,12,FALSE),"")</f>
        <v/>
      </c>
      <c r="F167" s="118" t="str">
        <f ca="1">IFERROR(VLOOKUP($B167,'Dummy Invoice Summary'!$E$7:$AJ$1506,3,FALSE),"")</f>
        <v/>
      </c>
      <c r="G167" s="120" t="str">
        <f ca="1">IFERROR(VLOOKUP($B167,'Dummy Invoice Summary'!$E$7:$AJ$1506,21,FALSE),"")</f>
        <v/>
      </c>
      <c r="H167" s="120" t="str">
        <f ca="1">IFERROR(VLOOKUP($B167,'Dummy Invoice Summary'!$E$7:$AJ$1506,23,FALSE),"")</f>
        <v/>
      </c>
      <c r="I167" s="118" t="str">
        <f ca="1">IFERROR(VLOOKUP($B167,'Dummy Invoice Summary'!$E$7:$AJ$1506,32,FALSE),"")</f>
        <v/>
      </c>
      <c r="J167" s="120" t="str">
        <f ca="1">IFERROR(VLOOKUP($B167,'Dummy Invoice Summary'!$E$7:$AJ$1506,31,FALSE),"")</f>
        <v/>
      </c>
      <c r="K167" s="121"/>
    </row>
    <row r="168" spans="2:11" x14ac:dyDescent="0.3">
      <c r="B168" s="119">
        <v>160</v>
      </c>
      <c r="C168" s="118"/>
      <c r="D168" s="119" t="str">
        <f ca="1">IFERROR(VLOOKUP($B168,'Dummy Invoice Summary'!$E$7:$AJ$1506,11,FALSE),"")</f>
        <v/>
      </c>
      <c r="E168" s="118" t="str">
        <f ca="1">IFERROR(VLOOKUP($B168,'Dummy Invoice Summary'!$E$7:$AJ$1506,12,FALSE),"")</f>
        <v/>
      </c>
      <c r="F168" s="118" t="str">
        <f ca="1">IFERROR(VLOOKUP($B168,'Dummy Invoice Summary'!$E$7:$AJ$1506,3,FALSE),"")</f>
        <v/>
      </c>
      <c r="G168" s="120" t="str">
        <f ca="1">IFERROR(VLOOKUP($B168,'Dummy Invoice Summary'!$E$7:$AJ$1506,21,FALSE),"")</f>
        <v/>
      </c>
      <c r="H168" s="120" t="str">
        <f ca="1">IFERROR(VLOOKUP($B168,'Dummy Invoice Summary'!$E$7:$AJ$1506,23,FALSE),"")</f>
        <v/>
      </c>
      <c r="I168" s="118" t="str">
        <f ca="1">IFERROR(VLOOKUP($B168,'Dummy Invoice Summary'!$E$7:$AJ$1506,32,FALSE),"")</f>
        <v/>
      </c>
      <c r="J168" s="120" t="str">
        <f ca="1">IFERROR(VLOOKUP($B168,'Dummy Invoice Summary'!$E$7:$AJ$1506,31,FALSE),"")</f>
        <v/>
      </c>
      <c r="K168" s="121"/>
    </row>
    <row r="169" spans="2:11" x14ac:dyDescent="0.3">
      <c r="B169" s="119">
        <v>161</v>
      </c>
      <c r="C169" s="118"/>
      <c r="D169" s="119" t="str">
        <f ca="1">IFERROR(VLOOKUP($B169,'Dummy Invoice Summary'!$E$7:$AJ$1506,11,FALSE),"")</f>
        <v/>
      </c>
      <c r="E169" s="118" t="str">
        <f ca="1">IFERROR(VLOOKUP($B169,'Dummy Invoice Summary'!$E$7:$AJ$1506,12,FALSE),"")</f>
        <v/>
      </c>
      <c r="F169" s="118" t="str">
        <f ca="1">IFERROR(VLOOKUP($B169,'Dummy Invoice Summary'!$E$7:$AJ$1506,3,FALSE),"")</f>
        <v/>
      </c>
      <c r="G169" s="120" t="str">
        <f ca="1">IFERROR(VLOOKUP($B169,'Dummy Invoice Summary'!$E$7:$AJ$1506,21,FALSE),"")</f>
        <v/>
      </c>
      <c r="H169" s="120" t="str">
        <f ca="1">IFERROR(VLOOKUP($B169,'Dummy Invoice Summary'!$E$7:$AJ$1506,23,FALSE),"")</f>
        <v/>
      </c>
      <c r="I169" s="118" t="str">
        <f ca="1">IFERROR(VLOOKUP($B169,'Dummy Invoice Summary'!$E$7:$AJ$1506,32,FALSE),"")</f>
        <v/>
      </c>
      <c r="J169" s="120" t="str">
        <f ca="1">IFERROR(VLOOKUP($B169,'Dummy Invoice Summary'!$E$7:$AJ$1506,31,FALSE),"")</f>
        <v/>
      </c>
      <c r="K169" s="121"/>
    </row>
    <row r="170" spans="2:11" x14ac:dyDescent="0.3">
      <c r="B170" s="119">
        <v>162</v>
      </c>
      <c r="C170" s="118"/>
      <c r="D170" s="119" t="str">
        <f ca="1">IFERROR(VLOOKUP($B170,'Dummy Invoice Summary'!$E$7:$AJ$1506,11,FALSE),"")</f>
        <v/>
      </c>
      <c r="E170" s="118" t="str">
        <f ca="1">IFERROR(VLOOKUP($B170,'Dummy Invoice Summary'!$E$7:$AJ$1506,12,FALSE),"")</f>
        <v/>
      </c>
      <c r="F170" s="118" t="str">
        <f ca="1">IFERROR(VLOOKUP($B170,'Dummy Invoice Summary'!$E$7:$AJ$1506,3,FALSE),"")</f>
        <v/>
      </c>
      <c r="G170" s="120" t="str">
        <f ca="1">IFERROR(VLOOKUP($B170,'Dummy Invoice Summary'!$E$7:$AJ$1506,21,FALSE),"")</f>
        <v/>
      </c>
      <c r="H170" s="120" t="str">
        <f ca="1">IFERROR(VLOOKUP($B170,'Dummy Invoice Summary'!$E$7:$AJ$1506,23,FALSE),"")</f>
        <v/>
      </c>
      <c r="I170" s="118" t="str">
        <f ca="1">IFERROR(VLOOKUP($B170,'Dummy Invoice Summary'!$E$7:$AJ$1506,32,FALSE),"")</f>
        <v/>
      </c>
      <c r="J170" s="120" t="str">
        <f ca="1">IFERROR(VLOOKUP($B170,'Dummy Invoice Summary'!$E$7:$AJ$1506,31,FALSE),"")</f>
        <v/>
      </c>
      <c r="K170" s="121"/>
    </row>
    <row r="171" spans="2:11" x14ac:dyDescent="0.3">
      <c r="B171" s="119">
        <v>163</v>
      </c>
      <c r="C171" s="118"/>
      <c r="D171" s="119" t="str">
        <f ca="1">IFERROR(VLOOKUP($B171,'Dummy Invoice Summary'!$E$7:$AJ$1506,11,FALSE),"")</f>
        <v/>
      </c>
      <c r="E171" s="118" t="str">
        <f ca="1">IFERROR(VLOOKUP($B171,'Dummy Invoice Summary'!$E$7:$AJ$1506,12,FALSE),"")</f>
        <v/>
      </c>
      <c r="F171" s="118" t="str">
        <f ca="1">IFERROR(VLOOKUP($B171,'Dummy Invoice Summary'!$E$7:$AJ$1506,3,FALSE),"")</f>
        <v/>
      </c>
      <c r="G171" s="120" t="str">
        <f ca="1">IFERROR(VLOOKUP($B171,'Dummy Invoice Summary'!$E$7:$AJ$1506,21,FALSE),"")</f>
        <v/>
      </c>
      <c r="H171" s="120" t="str">
        <f ca="1">IFERROR(VLOOKUP($B171,'Dummy Invoice Summary'!$E$7:$AJ$1506,23,FALSE),"")</f>
        <v/>
      </c>
      <c r="I171" s="118" t="str">
        <f ca="1">IFERROR(VLOOKUP($B171,'Dummy Invoice Summary'!$E$7:$AJ$1506,32,FALSE),"")</f>
        <v/>
      </c>
      <c r="J171" s="120" t="str">
        <f ca="1">IFERROR(VLOOKUP($B171,'Dummy Invoice Summary'!$E$7:$AJ$1506,31,FALSE),"")</f>
        <v/>
      </c>
      <c r="K171" s="121"/>
    </row>
    <row r="172" spans="2:11" x14ac:dyDescent="0.3">
      <c r="B172" s="119">
        <v>164</v>
      </c>
      <c r="C172" s="118"/>
      <c r="D172" s="119" t="str">
        <f ca="1">IFERROR(VLOOKUP($B172,'Dummy Invoice Summary'!$E$7:$AJ$1506,11,FALSE),"")</f>
        <v/>
      </c>
      <c r="E172" s="118" t="str">
        <f ca="1">IFERROR(VLOOKUP($B172,'Dummy Invoice Summary'!$E$7:$AJ$1506,12,FALSE),"")</f>
        <v/>
      </c>
      <c r="F172" s="118" t="str">
        <f ca="1">IFERROR(VLOOKUP($B172,'Dummy Invoice Summary'!$E$7:$AJ$1506,3,FALSE),"")</f>
        <v/>
      </c>
      <c r="G172" s="120" t="str">
        <f ca="1">IFERROR(VLOOKUP($B172,'Dummy Invoice Summary'!$E$7:$AJ$1506,21,FALSE),"")</f>
        <v/>
      </c>
      <c r="H172" s="120" t="str">
        <f ca="1">IFERROR(VLOOKUP($B172,'Dummy Invoice Summary'!$E$7:$AJ$1506,23,FALSE),"")</f>
        <v/>
      </c>
      <c r="I172" s="118" t="str">
        <f ca="1">IFERROR(VLOOKUP($B172,'Dummy Invoice Summary'!$E$7:$AJ$1506,32,FALSE),"")</f>
        <v/>
      </c>
      <c r="J172" s="120" t="str">
        <f ca="1">IFERROR(VLOOKUP($B172,'Dummy Invoice Summary'!$E$7:$AJ$1506,31,FALSE),"")</f>
        <v/>
      </c>
      <c r="K172" s="121"/>
    </row>
    <row r="173" spans="2:11" x14ac:dyDescent="0.3">
      <c r="B173" s="119">
        <v>165</v>
      </c>
      <c r="C173" s="118"/>
      <c r="D173" s="119" t="str">
        <f ca="1">IFERROR(VLOOKUP($B173,'Dummy Invoice Summary'!$E$7:$AJ$1506,11,FALSE),"")</f>
        <v/>
      </c>
      <c r="E173" s="118" t="str">
        <f ca="1">IFERROR(VLOOKUP($B173,'Dummy Invoice Summary'!$E$7:$AJ$1506,12,FALSE),"")</f>
        <v/>
      </c>
      <c r="F173" s="118" t="str">
        <f ca="1">IFERROR(VLOOKUP($B173,'Dummy Invoice Summary'!$E$7:$AJ$1506,3,FALSE),"")</f>
        <v/>
      </c>
      <c r="G173" s="120" t="str">
        <f ca="1">IFERROR(VLOOKUP($B173,'Dummy Invoice Summary'!$E$7:$AJ$1506,21,FALSE),"")</f>
        <v/>
      </c>
      <c r="H173" s="120" t="str">
        <f ca="1">IFERROR(VLOOKUP($B173,'Dummy Invoice Summary'!$E$7:$AJ$1506,23,FALSE),"")</f>
        <v/>
      </c>
      <c r="I173" s="118" t="str">
        <f ca="1">IFERROR(VLOOKUP($B173,'Dummy Invoice Summary'!$E$7:$AJ$1506,32,FALSE),"")</f>
        <v/>
      </c>
      <c r="J173" s="120" t="str">
        <f ca="1">IFERROR(VLOOKUP($B173,'Dummy Invoice Summary'!$E$7:$AJ$1506,31,FALSE),"")</f>
        <v/>
      </c>
      <c r="K173" s="121"/>
    </row>
    <row r="174" spans="2:11" x14ac:dyDescent="0.3">
      <c r="B174" s="119">
        <v>166</v>
      </c>
      <c r="C174" s="118"/>
      <c r="D174" s="119" t="str">
        <f ca="1">IFERROR(VLOOKUP($B174,'Dummy Invoice Summary'!$E$7:$AJ$1506,11,FALSE),"")</f>
        <v/>
      </c>
      <c r="E174" s="118" t="str">
        <f ca="1">IFERROR(VLOOKUP($B174,'Dummy Invoice Summary'!$E$7:$AJ$1506,12,FALSE),"")</f>
        <v/>
      </c>
      <c r="F174" s="118" t="str">
        <f ca="1">IFERROR(VLOOKUP($B174,'Dummy Invoice Summary'!$E$7:$AJ$1506,3,FALSE),"")</f>
        <v/>
      </c>
      <c r="G174" s="120" t="str">
        <f ca="1">IFERROR(VLOOKUP($B174,'Dummy Invoice Summary'!$E$7:$AJ$1506,21,FALSE),"")</f>
        <v/>
      </c>
      <c r="H174" s="120" t="str">
        <f ca="1">IFERROR(VLOOKUP($B174,'Dummy Invoice Summary'!$E$7:$AJ$1506,23,FALSE),"")</f>
        <v/>
      </c>
      <c r="I174" s="118" t="str">
        <f ca="1">IFERROR(VLOOKUP($B174,'Dummy Invoice Summary'!$E$7:$AJ$1506,32,FALSE),"")</f>
        <v/>
      </c>
      <c r="J174" s="120" t="str">
        <f ca="1">IFERROR(VLOOKUP($B174,'Dummy Invoice Summary'!$E$7:$AJ$1506,31,FALSE),"")</f>
        <v/>
      </c>
      <c r="K174" s="121"/>
    </row>
    <row r="175" spans="2:11" x14ac:dyDescent="0.3">
      <c r="B175" s="119">
        <v>167</v>
      </c>
      <c r="C175" s="118"/>
      <c r="D175" s="119" t="str">
        <f ca="1">IFERROR(VLOOKUP($B175,'Dummy Invoice Summary'!$E$7:$AJ$1506,11,FALSE),"")</f>
        <v/>
      </c>
      <c r="E175" s="118" t="str">
        <f ca="1">IFERROR(VLOOKUP($B175,'Dummy Invoice Summary'!$E$7:$AJ$1506,12,FALSE),"")</f>
        <v/>
      </c>
      <c r="F175" s="118" t="str">
        <f ca="1">IFERROR(VLOOKUP($B175,'Dummy Invoice Summary'!$E$7:$AJ$1506,3,FALSE),"")</f>
        <v/>
      </c>
      <c r="G175" s="120" t="str">
        <f ca="1">IFERROR(VLOOKUP($B175,'Dummy Invoice Summary'!$E$7:$AJ$1506,21,FALSE),"")</f>
        <v/>
      </c>
      <c r="H175" s="120" t="str">
        <f ca="1">IFERROR(VLOOKUP($B175,'Dummy Invoice Summary'!$E$7:$AJ$1506,23,FALSE),"")</f>
        <v/>
      </c>
      <c r="I175" s="118" t="str">
        <f ca="1">IFERROR(VLOOKUP($B175,'Dummy Invoice Summary'!$E$7:$AJ$1506,32,FALSE),"")</f>
        <v/>
      </c>
      <c r="J175" s="120" t="str">
        <f ca="1">IFERROR(VLOOKUP($B175,'Dummy Invoice Summary'!$E$7:$AJ$1506,31,FALSE),"")</f>
        <v/>
      </c>
      <c r="K175" s="121"/>
    </row>
    <row r="176" spans="2:11" x14ac:dyDescent="0.3">
      <c r="B176" s="119">
        <v>168</v>
      </c>
      <c r="C176" s="118"/>
      <c r="D176" s="119" t="str">
        <f ca="1">IFERROR(VLOOKUP($B176,'Dummy Invoice Summary'!$E$7:$AJ$1506,11,FALSE),"")</f>
        <v/>
      </c>
      <c r="E176" s="118" t="str">
        <f ca="1">IFERROR(VLOOKUP($B176,'Dummy Invoice Summary'!$E$7:$AJ$1506,12,FALSE),"")</f>
        <v/>
      </c>
      <c r="F176" s="118" t="str">
        <f ca="1">IFERROR(VLOOKUP($B176,'Dummy Invoice Summary'!$E$7:$AJ$1506,3,FALSE),"")</f>
        <v/>
      </c>
      <c r="G176" s="120" t="str">
        <f ca="1">IFERROR(VLOOKUP($B176,'Dummy Invoice Summary'!$E$7:$AJ$1506,21,FALSE),"")</f>
        <v/>
      </c>
      <c r="H176" s="120" t="str">
        <f ca="1">IFERROR(VLOOKUP($B176,'Dummy Invoice Summary'!$E$7:$AJ$1506,23,FALSE),"")</f>
        <v/>
      </c>
      <c r="I176" s="118" t="str">
        <f ca="1">IFERROR(VLOOKUP($B176,'Dummy Invoice Summary'!$E$7:$AJ$1506,32,FALSE),"")</f>
        <v/>
      </c>
      <c r="J176" s="120" t="str">
        <f ca="1">IFERROR(VLOOKUP($B176,'Dummy Invoice Summary'!$E$7:$AJ$1506,31,FALSE),"")</f>
        <v/>
      </c>
      <c r="K176" s="121"/>
    </row>
    <row r="177" spans="2:11" x14ac:dyDescent="0.3">
      <c r="B177" s="119">
        <v>169</v>
      </c>
      <c r="C177" s="118"/>
      <c r="D177" s="119" t="str">
        <f ca="1">IFERROR(VLOOKUP($B177,'Dummy Invoice Summary'!$E$7:$AJ$1506,11,FALSE),"")</f>
        <v/>
      </c>
      <c r="E177" s="118" t="str">
        <f ca="1">IFERROR(VLOOKUP($B177,'Dummy Invoice Summary'!$E$7:$AJ$1506,12,FALSE),"")</f>
        <v/>
      </c>
      <c r="F177" s="118" t="str">
        <f ca="1">IFERROR(VLOOKUP($B177,'Dummy Invoice Summary'!$E$7:$AJ$1506,3,FALSE),"")</f>
        <v/>
      </c>
      <c r="G177" s="120" t="str">
        <f ca="1">IFERROR(VLOOKUP($B177,'Dummy Invoice Summary'!$E$7:$AJ$1506,21,FALSE),"")</f>
        <v/>
      </c>
      <c r="H177" s="120" t="str">
        <f ca="1">IFERROR(VLOOKUP($B177,'Dummy Invoice Summary'!$E$7:$AJ$1506,23,FALSE),"")</f>
        <v/>
      </c>
      <c r="I177" s="118" t="str">
        <f ca="1">IFERROR(VLOOKUP($B177,'Dummy Invoice Summary'!$E$7:$AJ$1506,32,FALSE),"")</f>
        <v/>
      </c>
      <c r="J177" s="120" t="str">
        <f ca="1">IFERROR(VLOOKUP($B177,'Dummy Invoice Summary'!$E$7:$AJ$1506,31,FALSE),"")</f>
        <v/>
      </c>
      <c r="K177" s="121"/>
    </row>
    <row r="178" spans="2:11" x14ac:dyDescent="0.3">
      <c r="B178" s="119">
        <v>170</v>
      </c>
      <c r="C178" s="118"/>
      <c r="D178" s="119" t="str">
        <f ca="1">IFERROR(VLOOKUP($B178,'Dummy Invoice Summary'!$E$7:$AJ$1506,11,FALSE),"")</f>
        <v/>
      </c>
      <c r="E178" s="118" t="str">
        <f ca="1">IFERROR(VLOOKUP($B178,'Dummy Invoice Summary'!$E$7:$AJ$1506,12,FALSE),"")</f>
        <v/>
      </c>
      <c r="F178" s="118" t="str">
        <f ca="1">IFERROR(VLOOKUP($B178,'Dummy Invoice Summary'!$E$7:$AJ$1506,3,FALSE),"")</f>
        <v/>
      </c>
      <c r="G178" s="120" t="str">
        <f ca="1">IFERROR(VLOOKUP($B178,'Dummy Invoice Summary'!$E$7:$AJ$1506,21,FALSE),"")</f>
        <v/>
      </c>
      <c r="H178" s="120" t="str">
        <f ca="1">IFERROR(VLOOKUP($B178,'Dummy Invoice Summary'!$E$7:$AJ$1506,23,FALSE),"")</f>
        <v/>
      </c>
      <c r="I178" s="118" t="str">
        <f ca="1">IFERROR(VLOOKUP($B178,'Dummy Invoice Summary'!$E$7:$AJ$1506,32,FALSE),"")</f>
        <v/>
      </c>
      <c r="J178" s="120" t="str">
        <f ca="1">IFERROR(VLOOKUP($B178,'Dummy Invoice Summary'!$E$7:$AJ$1506,31,FALSE),"")</f>
        <v/>
      </c>
      <c r="K178" s="121"/>
    </row>
    <row r="179" spans="2:11" x14ac:dyDescent="0.3">
      <c r="B179" s="119">
        <v>171</v>
      </c>
      <c r="C179" s="118"/>
      <c r="D179" s="119" t="str">
        <f ca="1">IFERROR(VLOOKUP($B179,'Dummy Invoice Summary'!$E$7:$AJ$1506,11,FALSE),"")</f>
        <v/>
      </c>
      <c r="E179" s="118" t="str">
        <f ca="1">IFERROR(VLOOKUP($B179,'Dummy Invoice Summary'!$E$7:$AJ$1506,12,FALSE),"")</f>
        <v/>
      </c>
      <c r="F179" s="118" t="str">
        <f ca="1">IFERROR(VLOOKUP($B179,'Dummy Invoice Summary'!$E$7:$AJ$1506,3,FALSE),"")</f>
        <v/>
      </c>
      <c r="G179" s="120" t="str">
        <f ca="1">IFERROR(VLOOKUP($B179,'Dummy Invoice Summary'!$E$7:$AJ$1506,21,FALSE),"")</f>
        <v/>
      </c>
      <c r="H179" s="120" t="str">
        <f ca="1">IFERROR(VLOOKUP($B179,'Dummy Invoice Summary'!$E$7:$AJ$1506,23,FALSE),"")</f>
        <v/>
      </c>
      <c r="I179" s="118" t="str">
        <f ca="1">IFERROR(VLOOKUP($B179,'Dummy Invoice Summary'!$E$7:$AJ$1506,32,FALSE),"")</f>
        <v/>
      </c>
      <c r="J179" s="120" t="str">
        <f ca="1">IFERROR(VLOOKUP($B179,'Dummy Invoice Summary'!$E$7:$AJ$1506,31,FALSE),"")</f>
        <v/>
      </c>
      <c r="K179" s="121"/>
    </row>
    <row r="180" spans="2:11" x14ac:dyDescent="0.3">
      <c r="B180" s="119">
        <v>172</v>
      </c>
      <c r="C180" s="118"/>
      <c r="D180" s="119" t="str">
        <f ca="1">IFERROR(VLOOKUP($B180,'Dummy Invoice Summary'!$E$7:$AJ$1506,11,FALSE),"")</f>
        <v/>
      </c>
      <c r="E180" s="118" t="str">
        <f ca="1">IFERROR(VLOOKUP($B180,'Dummy Invoice Summary'!$E$7:$AJ$1506,12,FALSE),"")</f>
        <v/>
      </c>
      <c r="F180" s="118" t="str">
        <f ca="1">IFERROR(VLOOKUP($B180,'Dummy Invoice Summary'!$E$7:$AJ$1506,3,FALSE),"")</f>
        <v/>
      </c>
      <c r="G180" s="120" t="str">
        <f ca="1">IFERROR(VLOOKUP($B180,'Dummy Invoice Summary'!$E$7:$AJ$1506,21,FALSE),"")</f>
        <v/>
      </c>
      <c r="H180" s="120" t="str">
        <f ca="1">IFERROR(VLOOKUP($B180,'Dummy Invoice Summary'!$E$7:$AJ$1506,23,FALSE),"")</f>
        <v/>
      </c>
      <c r="I180" s="118" t="str">
        <f ca="1">IFERROR(VLOOKUP($B180,'Dummy Invoice Summary'!$E$7:$AJ$1506,32,FALSE),"")</f>
        <v/>
      </c>
      <c r="J180" s="120" t="str">
        <f ca="1">IFERROR(VLOOKUP($B180,'Dummy Invoice Summary'!$E$7:$AJ$1506,31,FALSE),"")</f>
        <v/>
      </c>
      <c r="K180" s="121"/>
    </row>
    <row r="181" spans="2:11" x14ac:dyDescent="0.3">
      <c r="B181" s="119">
        <v>173</v>
      </c>
      <c r="C181" s="118"/>
      <c r="D181" s="119" t="str">
        <f ca="1">IFERROR(VLOOKUP($B181,'Dummy Invoice Summary'!$E$7:$AJ$1506,11,FALSE),"")</f>
        <v/>
      </c>
      <c r="E181" s="118" t="str">
        <f ca="1">IFERROR(VLOOKUP($B181,'Dummy Invoice Summary'!$E$7:$AJ$1506,12,FALSE),"")</f>
        <v/>
      </c>
      <c r="F181" s="118" t="str">
        <f ca="1">IFERROR(VLOOKUP($B181,'Dummy Invoice Summary'!$E$7:$AJ$1506,3,FALSE),"")</f>
        <v/>
      </c>
      <c r="G181" s="120" t="str">
        <f ca="1">IFERROR(VLOOKUP($B181,'Dummy Invoice Summary'!$E$7:$AJ$1506,21,FALSE),"")</f>
        <v/>
      </c>
      <c r="H181" s="120" t="str">
        <f ca="1">IFERROR(VLOOKUP($B181,'Dummy Invoice Summary'!$E$7:$AJ$1506,23,FALSE),"")</f>
        <v/>
      </c>
      <c r="I181" s="118" t="str">
        <f ca="1">IFERROR(VLOOKUP($B181,'Dummy Invoice Summary'!$E$7:$AJ$1506,32,FALSE),"")</f>
        <v/>
      </c>
      <c r="J181" s="120" t="str">
        <f ca="1">IFERROR(VLOOKUP($B181,'Dummy Invoice Summary'!$E$7:$AJ$1506,31,FALSE),"")</f>
        <v/>
      </c>
      <c r="K181" s="121"/>
    </row>
    <row r="182" spans="2:11" x14ac:dyDescent="0.3">
      <c r="B182" s="119">
        <v>174</v>
      </c>
      <c r="C182" s="118"/>
      <c r="D182" s="119" t="str">
        <f ca="1">IFERROR(VLOOKUP($B182,'Dummy Invoice Summary'!$E$7:$AJ$1506,11,FALSE),"")</f>
        <v/>
      </c>
      <c r="E182" s="118" t="str">
        <f ca="1">IFERROR(VLOOKUP($B182,'Dummy Invoice Summary'!$E$7:$AJ$1506,12,FALSE),"")</f>
        <v/>
      </c>
      <c r="F182" s="118" t="str">
        <f ca="1">IFERROR(VLOOKUP($B182,'Dummy Invoice Summary'!$E$7:$AJ$1506,3,FALSE),"")</f>
        <v/>
      </c>
      <c r="G182" s="120" t="str">
        <f ca="1">IFERROR(VLOOKUP($B182,'Dummy Invoice Summary'!$E$7:$AJ$1506,21,FALSE),"")</f>
        <v/>
      </c>
      <c r="H182" s="120" t="str">
        <f ca="1">IFERROR(VLOOKUP($B182,'Dummy Invoice Summary'!$E$7:$AJ$1506,23,FALSE),"")</f>
        <v/>
      </c>
      <c r="I182" s="118" t="str">
        <f ca="1">IFERROR(VLOOKUP($B182,'Dummy Invoice Summary'!$E$7:$AJ$1506,32,FALSE),"")</f>
        <v/>
      </c>
      <c r="J182" s="120" t="str">
        <f ca="1">IFERROR(VLOOKUP($B182,'Dummy Invoice Summary'!$E$7:$AJ$1506,31,FALSE),"")</f>
        <v/>
      </c>
      <c r="K182" s="121"/>
    </row>
    <row r="183" spans="2:11" x14ac:dyDescent="0.3">
      <c r="B183" s="119">
        <v>175</v>
      </c>
      <c r="C183" s="118"/>
      <c r="D183" s="119" t="str">
        <f ca="1">IFERROR(VLOOKUP($B183,'Dummy Invoice Summary'!$E$7:$AJ$1506,11,FALSE),"")</f>
        <v/>
      </c>
      <c r="E183" s="118" t="str">
        <f ca="1">IFERROR(VLOOKUP($B183,'Dummy Invoice Summary'!$E$7:$AJ$1506,12,FALSE),"")</f>
        <v/>
      </c>
      <c r="F183" s="118" t="str">
        <f ca="1">IFERROR(VLOOKUP($B183,'Dummy Invoice Summary'!$E$7:$AJ$1506,3,FALSE),"")</f>
        <v/>
      </c>
      <c r="G183" s="120" t="str">
        <f ca="1">IFERROR(VLOOKUP($B183,'Dummy Invoice Summary'!$E$7:$AJ$1506,21,FALSE),"")</f>
        <v/>
      </c>
      <c r="H183" s="120" t="str">
        <f ca="1">IFERROR(VLOOKUP($B183,'Dummy Invoice Summary'!$E$7:$AJ$1506,23,FALSE),"")</f>
        <v/>
      </c>
      <c r="I183" s="118" t="str">
        <f ca="1">IFERROR(VLOOKUP($B183,'Dummy Invoice Summary'!$E$7:$AJ$1506,32,FALSE),"")</f>
        <v/>
      </c>
      <c r="J183" s="120" t="str">
        <f ca="1">IFERROR(VLOOKUP($B183,'Dummy Invoice Summary'!$E$7:$AJ$1506,31,FALSE),"")</f>
        <v/>
      </c>
      <c r="K183" s="121"/>
    </row>
    <row r="184" spans="2:11" x14ac:dyDescent="0.3">
      <c r="B184" s="119">
        <v>176</v>
      </c>
      <c r="C184" s="118"/>
      <c r="D184" s="119" t="str">
        <f ca="1">IFERROR(VLOOKUP($B184,'Dummy Invoice Summary'!$E$7:$AJ$1506,11,FALSE),"")</f>
        <v/>
      </c>
      <c r="E184" s="118" t="str">
        <f ca="1">IFERROR(VLOOKUP($B184,'Dummy Invoice Summary'!$E$7:$AJ$1506,12,FALSE),"")</f>
        <v/>
      </c>
      <c r="F184" s="118" t="str">
        <f ca="1">IFERROR(VLOOKUP($B184,'Dummy Invoice Summary'!$E$7:$AJ$1506,3,FALSE),"")</f>
        <v/>
      </c>
      <c r="G184" s="120" t="str">
        <f ca="1">IFERROR(VLOOKUP($B184,'Dummy Invoice Summary'!$E$7:$AJ$1506,21,FALSE),"")</f>
        <v/>
      </c>
      <c r="H184" s="120" t="str">
        <f ca="1">IFERROR(VLOOKUP($B184,'Dummy Invoice Summary'!$E$7:$AJ$1506,23,FALSE),"")</f>
        <v/>
      </c>
      <c r="I184" s="118" t="str">
        <f ca="1">IFERROR(VLOOKUP($B184,'Dummy Invoice Summary'!$E$7:$AJ$1506,32,FALSE),"")</f>
        <v/>
      </c>
      <c r="J184" s="120" t="str">
        <f ca="1">IFERROR(VLOOKUP($B184,'Dummy Invoice Summary'!$E$7:$AJ$1506,31,FALSE),"")</f>
        <v/>
      </c>
      <c r="K184" s="121"/>
    </row>
    <row r="185" spans="2:11" x14ac:dyDescent="0.3">
      <c r="B185" s="119">
        <v>177</v>
      </c>
      <c r="C185" s="118"/>
      <c r="D185" s="119" t="str">
        <f ca="1">IFERROR(VLOOKUP($B185,'Dummy Invoice Summary'!$E$7:$AJ$1506,11,FALSE),"")</f>
        <v/>
      </c>
      <c r="E185" s="118" t="str">
        <f ca="1">IFERROR(VLOOKUP($B185,'Dummy Invoice Summary'!$E$7:$AJ$1506,12,FALSE),"")</f>
        <v/>
      </c>
      <c r="F185" s="118" t="str">
        <f ca="1">IFERROR(VLOOKUP($B185,'Dummy Invoice Summary'!$E$7:$AJ$1506,3,FALSE),"")</f>
        <v/>
      </c>
      <c r="G185" s="120" t="str">
        <f ca="1">IFERROR(VLOOKUP($B185,'Dummy Invoice Summary'!$E$7:$AJ$1506,21,FALSE),"")</f>
        <v/>
      </c>
      <c r="H185" s="120" t="str">
        <f ca="1">IFERROR(VLOOKUP($B185,'Dummy Invoice Summary'!$E$7:$AJ$1506,23,FALSE),"")</f>
        <v/>
      </c>
      <c r="I185" s="118" t="str">
        <f ca="1">IFERROR(VLOOKUP($B185,'Dummy Invoice Summary'!$E$7:$AJ$1506,32,FALSE),"")</f>
        <v/>
      </c>
      <c r="J185" s="120" t="str">
        <f ca="1">IFERROR(VLOOKUP($B185,'Dummy Invoice Summary'!$E$7:$AJ$1506,31,FALSE),"")</f>
        <v/>
      </c>
      <c r="K185" s="121"/>
    </row>
    <row r="186" spans="2:11" x14ac:dyDescent="0.3">
      <c r="B186" s="119">
        <v>178</v>
      </c>
      <c r="C186" s="118"/>
      <c r="D186" s="119" t="str">
        <f ca="1">IFERROR(VLOOKUP($B186,'Dummy Invoice Summary'!$E$7:$AJ$1506,11,FALSE),"")</f>
        <v/>
      </c>
      <c r="E186" s="118" t="str">
        <f ca="1">IFERROR(VLOOKUP($B186,'Dummy Invoice Summary'!$E$7:$AJ$1506,12,FALSE),"")</f>
        <v/>
      </c>
      <c r="F186" s="118" t="str">
        <f ca="1">IFERROR(VLOOKUP($B186,'Dummy Invoice Summary'!$E$7:$AJ$1506,3,FALSE),"")</f>
        <v/>
      </c>
      <c r="G186" s="120" t="str">
        <f ca="1">IFERROR(VLOOKUP($B186,'Dummy Invoice Summary'!$E$7:$AJ$1506,21,FALSE),"")</f>
        <v/>
      </c>
      <c r="H186" s="120" t="str">
        <f ca="1">IFERROR(VLOOKUP($B186,'Dummy Invoice Summary'!$E$7:$AJ$1506,23,FALSE),"")</f>
        <v/>
      </c>
      <c r="I186" s="118" t="str">
        <f ca="1">IFERROR(VLOOKUP($B186,'Dummy Invoice Summary'!$E$7:$AJ$1506,32,FALSE),"")</f>
        <v/>
      </c>
      <c r="J186" s="120" t="str">
        <f ca="1">IFERROR(VLOOKUP($B186,'Dummy Invoice Summary'!$E$7:$AJ$1506,31,FALSE),"")</f>
        <v/>
      </c>
      <c r="K186" s="121"/>
    </row>
    <row r="187" spans="2:11" x14ac:dyDescent="0.3">
      <c r="B187" s="119">
        <v>179</v>
      </c>
      <c r="C187" s="118"/>
      <c r="D187" s="119" t="str">
        <f ca="1">IFERROR(VLOOKUP($B187,'Dummy Invoice Summary'!$E$7:$AJ$1506,11,FALSE),"")</f>
        <v/>
      </c>
      <c r="E187" s="118" t="str">
        <f ca="1">IFERROR(VLOOKUP($B187,'Dummy Invoice Summary'!$E$7:$AJ$1506,12,FALSE),"")</f>
        <v/>
      </c>
      <c r="F187" s="118" t="str">
        <f ca="1">IFERROR(VLOOKUP($B187,'Dummy Invoice Summary'!$E$7:$AJ$1506,3,FALSE),"")</f>
        <v/>
      </c>
      <c r="G187" s="120" t="str">
        <f ca="1">IFERROR(VLOOKUP($B187,'Dummy Invoice Summary'!$E$7:$AJ$1506,21,FALSE),"")</f>
        <v/>
      </c>
      <c r="H187" s="120" t="str">
        <f ca="1">IFERROR(VLOOKUP($B187,'Dummy Invoice Summary'!$E$7:$AJ$1506,23,FALSE),"")</f>
        <v/>
      </c>
      <c r="I187" s="118" t="str">
        <f ca="1">IFERROR(VLOOKUP($B187,'Dummy Invoice Summary'!$E$7:$AJ$1506,32,FALSE),"")</f>
        <v/>
      </c>
      <c r="J187" s="120" t="str">
        <f ca="1">IFERROR(VLOOKUP($B187,'Dummy Invoice Summary'!$E$7:$AJ$1506,31,FALSE),"")</f>
        <v/>
      </c>
      <c r="K187" s="121"/>
    </row>
    <row r="188" spans="2:11" x14ac:dyDescent="0.3">
      <c r="B188" s="119">
        <v>180</v>
      </c>
      <c r="C188" s="118"/>
      <c r="D188" s="119" t="str">
        <f ca="1">IFERROR(VLOOKUP($B188,'Dummy Invoice Summary'!$E$7:$AJ$1506,11,FALSE),"")</f>
        <v/>
      </c>
      <c r="E188" s="118" t="str">
        <f ca="1">IFERROR(VLOOKUP($B188,'Dummy Invoice Summary'!$E$7:$AJ$1506,12,FALSE),"")</f>
        <v/>
      </c>
      <c r="F188" s="118" t="str">
        <f ca="1">IFERROR(VLOOKUP($B188,'Dummy Invoice Summary'!$E$7:$AJ$1506,3,FALSE),"")</f>
        <v/>
      </c>
      <c r="G188" s="120" t="str">
        <f ca="1">IFERROR(VLOOKUP($B188,'Dummy Invoice Summary'!$E$7:$AJ$1506,21,FALSE),"")</f>
        <v/>
      </c>
      <c r="H188" s="120" t="str">
        <f ca="1">IFERROR(VLOOKUP($B188,'Dummy Invoice Summary'!$E$7:$AJ$1506,23,FALSE),"")</f>
        <v/>
      </c>
      <c r="I188" s="118" t="str">
        <f ca="1">IFERROR(VLOOKUP($B188,'Dummy Invoice Summary'!$E$7:$AJ$1506,32,FALSE),"")</f>
        <v/>
      </c>
      <c r="J188" s="120" t="str">
        <f ca="1">IFERROR(VLOOKUP($B188,'Dummy Invoice Summary'!$E$7:$AJ$1506,31,FALSE),"")</f>
        <v/>
      </c>
      <c r="K188" s="121"/>
    </row>
    <row r="189" spans="2:11" x14ac:dyDescent="0.3">
      <c r="B189" s="119">
        <v>181</v>
      </c>
      <c r="C189" s="118"/>
      <c r="D189" s="119" t="str">
        <f ca="1">IFERROR(VLOOKUP($B189,'Dummy Invoice Summary'!$E$7:$AJ$1506,11,FALSE),"")</f>
        <v/>
      </c>
      <c r="E189" s="118" t="str">
        <f ca="1">IFERROR(VLOOKUP($B189,'Dummy Invoice Summary'!$E$7:$AJ$1506,12,FALSE),"")</f>
        <v/>
      </c>
      <c r="F189" s="118" t="str">
        <f ca="1">IFERROR(VLOOKUP($B189,'Dummy Invoice Summary'!$E$7:$AJ$1506,3,FALSE),"")</f>
        <v/>
      </c>
      <c r="G189" s="120" t="str">
        <f ca="1">IFERROR(VLOOKUP($B189,'Dummy Invoice Summary'!$E$7:$AJ$1506,21,FALSE),"")</f>
        <v/>
      </c>
      <c r="H189" s="120" t="str">
        <f ca="1">IFERROR(VLOOKUP($B189,'Dummy Invoice Summary'!$E$7:$AJ$1506,23,FALSE),"")</f>
        <v/>
      </c>
      <c r="I189" s="118" t="str">
        <f ca="1">IFERROR(VLOOKUP($B189,'Dummy Invoice Summary'!$E$7:$AJ$1506,32,FALSE),"")</f>
        <v/>
      </c>
      <c r="J189" s="120" t="str">
        <f ca="1">IFERROR(VLOOKUP($B189,'Dummy Invoice Summary'!$E$7:$AJ$1506,31,FALSE),"")</f>
        <v/>
      </c>
      <c r="K189" s="121"/>
    </row>
    <row r="190" spans="2:11" x14ac:dyDescent="0.3">
      <c r="B190" s="119">
        <v>182</v>
      </c>
      <c r="C190" s="118"/>
      <c r="D190" s="119" t="str">
        <f ca="1">IFERROR(VLOOKUP($B190,'Dummy Invoice Summary'!$E$7:$AJ$1506,11,FALSE),"")</f>
        <v/>
      </c>
      <c r="E190" s="118" t="str">
        <f ca="1">IFERROR(VLOOKUP($B190,'Dummy Invoice Summary'!$E$7:$AJ$1506,12,FALSE),"")</f>
        <v/>
      </c>
      <c r="F190" s="118" t="str">
        <f ca="1">IFERROR(VLOOKUP($B190,'Dummy Invoice Summary'!$E$7:$AJ$1506,3,FALSE),"")</f>
        <v/>
      </c>
      <c r="G190" s="120" t="str">
        <f ca="1">IFERROR(VLOOKUP($B190,'Dummy Invoice Summary'!$E$7:$AJ$1506,21,FALSE),"")</f>
        <v/>
      </c>
      <c r="H190" s="120" t="str">
        <f ca="1">IFERROR(VLOOKUP($B190,'Dummy Invoice Summary'!$E$7:$AJ$1506,23,FALSE),"")</f>
        <v/>
      </c>
      <c r="I190" s="118" t="str">
        <f ca="1">IFERROR(VLOOKUP($B190,'Dummy Invoice Summary'!$E$7:$AJ$1506,32,FALSE),"")</f>
        <v/>
      </c>
      <c r="J190" s="120" t="str">
        <f ca="1">IFERROR(VLOOKUP($B190,'Dummy Invoice Summary'!$E$7:$AJ$1506,31,FALSE),"")</f>
        <v/>
      </c>
      <c r="K190" s="121"/>
    </row>
    <row r="191" spans="2:11" x14ac:dyDescent="0.3">
      <c r="B191" s="119">
        <v>183</v>
      </c>
      <c r="C191" s="118"/>
      <c r="D191" s="119" t="str">
        <f ca="1">IFERROR(VLOOKUP($B191,'Dummy Invoice Summary'!$E$7:$AJ$1506,11,FALSE),"")</f>
        <v/>
      </c>
      <c r="E191" s="118" t="str">
        <f ca="1">IFERROR(VLOOKUP($B191,'Dummy Invoice Summary'!$E$7:$AJ$1506,12,FALSE),"")</f>
        <v/>
      </c>
      <c r="F191" s="118" t="str">
        <f ca="1">IFERROR(VLOOKUP($B191,'Dummy Invoice Summary'!$E$7:$AJ$1506,3,FALSE),"")</f>
        <v/>
      </c>
      <c r="G191" s="120" t="str">
        <f ca="1">IFERROR(VLOOKUP($B191,'Dummy Invoice Summary'!$E$7:$AJ$1506,21,FALSE),"")</f>
        <v/>
      </c>
      <c r="H191" s="120" t="str">
        <f ca="1">IFERROR(VLOOKUP($B191,'Dummy Invoice Summary'!$E$7:$AJ$1506,23,FALSE),"")</f>
        <v/>
      </c>
      <c r="I191" s="118" t="str">
        <f ca="1">IFERROR(VLOOKUP($B191,'Dummy Invoice Summary'!$E$7:$AJ$1506,32,FALSE),"")</f>
        <v/>
      </c>
      <c r="J191" s="120" t="str">
        <f ca="1">IFERROR(VLOOKUP($B191,'Dummy Invoice Summary'!$E$7:$AJ$1506,31,FALSE),"")</f>
        <v/>
      </c>
      <c r="K191" s="121"/>
    </row>
    <row r="192" spans="2:11" x14ac:dyDescent="0.3">
      <c r="B192" s="119">
        <v>184</v>
      </c>
      <c r="C192" s="118"/>
      <c r="D192" s="119" t="str">
        <f ca="1">IFERROR(VLOOKUP($B192,'Dummy Invoice Summary'!$E$7:$AJ$1506,11,FALSE),"")</f>
        <v/>
      </c>
      <c r="E192" s="118" t="str">
        <f ca="1">IFERROR(VLOOKUP($B192,'Dummy Invoice Summary'!$E$7:$AJ$1506,12,FALSE),"")</f>
        <v/>
      </c>
      <c r="F192" s="118" t="str">
        <f ca="1">IFERROR(VLOOKUP($B192,'Dummy Invoice Summary'!$E$7:$AJ$1506,3,FALSE),"")</f>
        <v/>
      </c>
      <c r="G192" s="120" t="str">
        <f ca="1">IFERROR(VLOOKUP($B192,'Dummy Invoice Summary'!$E$7:$AJ$1506,21,FALSE),"")</f>
        <v/>
      </c>
      <c r="H192" s="120" t="str">
        <f ca="1">IFERROR(VLOOKUP($B192,'Dummy Invoice Summary'!$E$7:$AJ$1506,23,FALSE),"")</f>
        <v/>
      </c>
      <c r="I192" s="118" t="str">
        <f ca="1">IFERROR(VLOOKUP($B192,'Dummy Invoice Summary'!$E$7:$AJ$1506,32,FALSE),"")</f>
        <v/>
      </c>
      <c r="J192" s="120" t="str">
        <f ca="1">IFERROR(VLOOKUP($B192,'Dummy Invoice Summary'!$E$7:$AJ$1506,31,FALSE),"")</f>
        <v/>
      </c>
      <c r="K192" s="121"/>
    </row>
    <row r="193" spans="2:11" x14ac:dyDescent="0.3">
      <c r="B193" s="119">
        <v>185</v>
      </c>
      <c r="C193" s="118"/>
      <c r="D193" s="119" t="str">
        <f ca="1">IFERROR(VLOOKUP($B193,'Dummy Invoice Summary'!$E$7:$AJ$1506,11,FALSE),"")</f>
        <v/>
      </c>
      <c r="E193" s="118" t="str">
        <f ca="1">IFERROR(VLOOKUP($B193,'Dummy Invoice Summary'!$E$7:$AJ$1506,12,FALSE),"")</f>
        <v/>
      </c>
      <c r="F193" s="118" t="str">
        <f ca="1">IFERROR(VLOOKUP($B193,'Dummy Invoice Summary'!$E$7:$AJ$1506,3,FALSE),"")</f>
        <v/>
      </c>
      <c r="G193" s="120" t="str">
        <f ca="1">IFERROR(VLOOKUP($B193,'Dummy Invoice Summary'!$E$7:$AJ$1506,21,FALSE),"")</f>
        <v/>
      </c>
      <c r="H193" s="120" t="str">
        <f ca="1">IFERROR(VLOOKUP($B193,'Dummy Invoice Summary'!$E$7:$AJ$1506,23,FALSE),"")</f>
        <v/>
      </c>
      <c r="I193" s="118" t="str">
        <f ca="1">IFERROR(VLOOKUP($B193,'Dummy Invoice Summary'!$E$7:$AJ$1506,32,FALSE),"")</f>
        <v/>
      </c>
      <c r="J193" s="120" t="str">
        <f ca="1">IFERROR(VLOOKUP($B193,'Dummy Invoice Summary'!$E$7:$AJ$1506,31,FALSE),"")</f>
        <v/>
      </c>
      <c r="K193" s="121"/>
    </row>
    <row r="194" spans="2:11" x14ac:dyDescent="0.3">
      <c r="B194" s="119">
        <v>186</v>
      </c>
      <c r="C194" s="118"/>
      <c r="D194" s="119" t="str">
        <f ca="1">IFERROR(VLOOKUP($B194,'Dummy Invoice Summary'!$E$7:$AJ$1506,11,FALSE),"")</f>
        <v/>
      </c>
      <c r="E194" s="118" t="str">
        <f ca="1">IFERROR(VLOOKUP($B194,'Dummy Invoice Summary'!$E$7:$AJ$1506,12,FALSE),"")</f>
        <v/>
      </c>
      <c r="F194" s="118" t="str">
        <f ca="1">IFERROR(VLOOKUP($B194,'Dummy Invoice Summary'!$E$7:$AJ$1506,3,FALSE),"")</f>
        <v/>
      </c>
      <c r="G194" s="120" t="str">
        <f ca="1">IFERROR(VLOOKUP($B194,'Dummy Invoice Summary'!$E$7:$AJ$1506,21,FALSE),"")</f>
        <v/>
      </c>
      <c r="H194" s="120" t="str">
        <f ca="1">IFERROR(VLOOKUP($B194,'Dummy Invoice Summary'!$E$7:$AJ$1506,23,FALSE),"")</f>
        <v/>
      </c>
      <c r="I194" s="118" t="str">
        <f ca="1">IFERROR(VLOOKUP($B194,'Dummy Invoice Summary'!$E$7:$AJ$1506,32,FALSE),"")</f>
        <v/>
      </c>
      <c r="J194" s="120" t="str">
        <f ca="1">IFERROR(VLOOKUP($B194,'Dummy Invoice Summary'!$E$7:$AJ$1506,31,FALSE),"")</f>
        <v/>
      </c>
      <c r="K194" s="121"/>
    </row>
    <row r="195" spans="2:11" x14ac:dyDescent="0.3">
      <c r="B195" s="119">
        <v>187</v>
      </c>
      <c r="C195" s="118"/>
      <c r="D195" s="119" t="str">
        <f ca="1">IFERROR(VLOOKUP($B195,'Dummy Invoice Summary'!$E$7:$AJ$1506,11,FALSE),"")</f>
        <v/>
      </c>
      <c r="E195" s="118" t="str">
        <f ca="1">IFERROR(VLOOKUP($B195,'Dummy Invoice Summary'!$E$7:$AJ$1506,12,FALSE),"")</f>
        <v/>
      </c>
      <c r="F195" s="118" t="str">
        <f ca="1">IFERROR(VLOOKUP($B195,'Dummy Invoice Summary'!$E$7:$AJ$1506,3,FALSE),"")</f>
        <v/>
      </c>
      <c r="G195" s="120" t="str">
        <f ca="1">IFERROR(VLOOKUP($B195,'Dummy Invoice Summary'!$E$7:$AJ$1506,21,FALSE),"")</f>
        <v/>
      </c>
      <c r="H195" s="120" t="str">
        <f ca="1">IFERROR(VLOOKUP($B195,'Dummy Invoice Summary'!$E$7:$AJ$1506,23,FALSE),"")</f>
        <v/>
      </c>
      <c r="I195" s="118" t="str">
        <f ca="1">IFERROR(VLOOKUP($B195,'Dummy Invoice Summary'!$E$7:$AJ$1506,32,FALSE),"")</f>
        <v/>
      </c>
      <c r="J195" s="120" t="str">
        <f ca="1">IFERROR(VLOOKUP($B195,'Dummy Invoice Summary'!$E$7:$AJ$1506,31,FALSE),"")</f>
        <v/>
      </c>
      <c r="K195" s="121"/>
    </row>
    <row r="196" spans="2:11" x14ac:dyDescent="0.3">
      <c r="B196" s="119">
        <v>188</v>
      </c>
      <c r="C196" s="118"/>
      <c r="D196" s="119" t="str">
        <f ca="1">IFERROR(VLOOKUP($B196,'Dummy Invoice Summary'!$E$7:$AJ$1506,11,FALSE),"")</f>
        <v/>
      </c>
      <c r="E196" s="118" t="str">
        <f ca="1">IFERROR(VLOOKUP($B196,'Dummy Invoice Summary'!$E$7:$AJ$1506,12,FALSE),"")</f>
        <v/>
      </c>
      <c r="F196" s="118" t="str">
        <f ca="1">IFERROR(VLOOKUP($B196,'Dummy Invoice Summary'!$E$7:$AJ$1506,3,FALSE),"")</f>
        <v/>
      </c>
      <c r="G196" s="120" t="str">
        <f ca="1">IFERROR(VLOOKUP($B196,'Dummy Invoice Summary'!$E$7:$AJ$1506,21,FALSE),"")</f>
        <v/>
      </c>
      <c r="H196" s="120" t="str">
        <f ca="1">IFERROR(VLOOKUP($B196,'Dummy Invoice Summary'!$E$7:$AJ$1506,23,FALSE),"")</f>
        <v/>
      </c>
      <c r="I196" s="118" t="str">
        <f ca="1">IFERROR(VLOOKUP($B196,'Dummy Invoice Summary'!$E$7:$AJ$1506,32,FALSE),"")</f>
        <v/>
      </c>
      <c r="J196" s="120" t="str">
        <f ca="1">IFERROR(VLOOKUP($B196,'Dummy Invoice Summary'!$E$7:$AJ$1506,31,FALSE),"")</f>
        <v/>
      </c>
      <c r="K196" s="121"/>
    </row>
    <row r="197" spans="2:11" x14ac:dyDescent="0.3">
      <c r="B197" s="119">
        <v>189</v>
      </c>
      <c r="C197" s="118"/>
      <c r="D197" s="119" t="str">
        <f ca="1">IFERROR(VLOOKUP($B197,'Dummy Invoice Summary'!$E$7:$AJ$1506,11,FALSE),"")</f>
        <v/>
      </c>
      <c r="E197" s="118" t="str">
        <f ca="1">IFERROR(VLOOKUP($B197,'Dummy Invoice Summary'!$E$7:$AJ$1506,12,FALSE),"")</f>
        <v/>
      </c>
      <c r="F197" s="118" t="str">
        <f ca="1">IFERROR(VLOOKUP($B197,'Dummy Invoice Summary'!$E$7:$AJ$1506,3,FALSE),"")</f>
        <v/>
      </c>
      <c r="G197" s="120" t="str">
        <f ca="1">IFERROR(VLOOKUP($B197,'Dummy Invoice Summary'!$E$7:$AJ$1506,21,FALSE),"")</f>
        <v/>
      </c>
      <c r="H197" s="120" t="str">
        <f ca="1">IFERROR(VLOOKUP($B197,'Dummy Invoice Summary'!$E$7:$AJ$1506,23,FALSE),"")</f>
        <v/>
      </c>
      <c r="I197" s="118" t="str">
        <f ca="1">IFERROR(VLOOKUP($B197,'Dummy Invoice Summary'!$E$7:$AJ$1506,32,FALSE),"")</f>
        <v/>
      </c>
      <c r="J197" s="120" t="str">
        <f ca="1">IFERROR(VLOOKUP($B197,'Dummy Invoice Summary'!$E$7:$AJ$1506,31,FALSE),"")</f>
        <v/>
      </c>
      <c r="K197" s="121"/>
    </row>
    <row r="198" spans="2:11" x14ac:dyDescent="0.3">
      <c r="B198" s="119">
        <v>190</v>
      </c>
      <c r="C198" s="118"/>
      <c r="D198" s="119" t="str">
        <f ca="1">IFERROR(VLOOKUP($B198,'Dummy Invoice Summary'!$E$7:$AJ$1506,11,FALSE),"")</f>
        <v/>
      </c>
      <c r="E198" s="118" t="str">
        <f ca="1">IFERROR(VLOOKUP($B198,'Dummy Invoice Summary'!$E$7:$AJ$1506,12,FALSE),"")</f>
        <v/>
      </c>
      <c r="F198" s="118" t="str">
        <f ca="1">IFERROR(VLOOKUP($B198,'Dummy Invoice Summary'!$E$7:$AJ$1506,3,FALSE),"")</f>
        <v/>
      </c>
      <c r="G198" s="120" t="str">
        <f ca="1">IFERROR(VLOOKUP($B198,'Dummy Invoice Summary'!$E$7:$AJ$1506,21,FALSE),"")</f>
        <v/>
      </c>
      <c r="H198" s="120" t="str">
        <f ca="1">IFERROR(VLOOKUP($B198,'Dummy Invoice Summary'!$E$7:$AJ$1506,23,FALSE),"")</f>
        <v/>
      </c>
      <c r="I198" s="118" t="str">
        <f ca="1">IFERROR(VLOOKUP($B198,'Dummy Invoice Summary'!$E$7:$AJ$1506,32,FALSE),"")</f>
        <v/>
      </c>
      <c r="J198" s="120" t="str">
        <f ca="1">IFERROR(VLOOKUP($B198,'Dummy Invoice Summary'!$E$7:$AJ$1506,31,FALSE),"")</f>
        <v/>
      </c>
      <c r="K198" s="121"/>
    </row>
    <row r="199" spans="2:11" x14ac:dyDescent="0.3">
      <c r="B199" s="119">
        <v>191</v>
      </c>
      <c r="C199" s="118"/>
      <c r="D199" s="119" t="str">
        <f ca="1">IFERROR(VLOOKUP($B199,'Dummy Invoice Summary'!$E$7:$AJ$1506,11,FALSE),"")</f>
        <v/>
      </c>
      <c r="E199" s="118" t="str">
        <f ca="1">IFERROR(VLOOKUP($B199,'Dummy Invoice Summary'!$E$7:$AJ$1506,12,FALSE),"")</f>
        <v/>
      </c>
      <c r="F199" s="118" t="str">
        <f ca="1">IFERROR(VLOOKUP($B199,'Dummy Invoice Summary'!$E$7:$AJ$1506,3,FALSE),"")</f>
        <v/>
      </c>
      <c r="G199" s="120" t="str">
        <f ca="1">IFERROR(VLOOKUP($B199,'Dummy Invoice Summary'!$E$7:$AJ$1506,21,FALSE),"")</f>
        <v/>
      </c>
      <c r="H199" s="120" t="str">
        <f ca="1">IFERROR(VLOOKUP($B199,'Dummy Invoice Summary'!$E$7:$AJ$1506,23,FALSE),"")</f>
        <v/>
      </c>
      <c r="I199" s="118" t="str">
        <f ca="1">IFERROR(VLOOKUP($B199,'Dummy Invoice Summary'!$E$7:$AJ$1506,32,FALSE),"")</f>
        <v/>
      </c>
      <c r="J199" s="120" t="str">
        <f ca="1">IFERROR(VLOOKUP($B199,'Dummy Invoice Summary'!$E$7:$AJ$1506,31,FALSE),"")</f>
        <v/>
      </c>
      <c r="K199" s="121"/>
    </row>
    <row r="200" spans="2:11" x14ac:dyDescent="0.3">
      <c r="B200" s="119">
        <v>192</v>
      </c>
      <c r="C200" s="118"/>
      <c r="D200" s="119" t="str">
        <f ca="1">IFERROR(VLOOKUP($B200,'Dummy Invoice Summary'!$E$7:$AJ$1506,11,FALSE),"")</f>
        <v/>
      </c>
      <c r="E200" s="118" t="str">
        <f ca="1">IFERROR(VLOOKUP($B200,'Dummy Invoice Summary'!$E$7:$AJ$1506,12,FALSE),"")</f>
        <v/>
      </c>
      <c r="F200" s="118" t="str">
        <f ca="1">IFERROR(VLOOKUP($B200,'Dummy Invoice Summary'!$E$7:$AJ$1506,3,FALSE),"")</f>
        <v/>
      </c>
      <c r="G200" s="120" t="str">
        <f ca="1">IFERROR(VLOOKUP($B200,'Dummy Invoice Summary'!$E$7:$AJ$1506,21,FALSE),"")</f>
        <v/>
      </c>
      <c r="H200" s="120" t="str">
        <f ca="1">IFERROR(VLOOKUP($B200,'Dummy Invoice Summary'!$E$7:$AJ$1506,23,FALSE),"")</f>
        <v/>
      </c>
      <c r="I200" s="118" t="str">
        <f ca="1">IFERROR(VLOOKUP($B200,'Dummy Invoice Summary'!$E$7:$AJ$1506,32,FALSE),"")</f>
        <v/>
      </c>
      <c r="J200" s="120" t="str">
        <f ca="1">IFERROR(VLOOKUP($B200,'Dummy Invoice Summary'!$E$7:$AJ$1506,31,FALSE),"")</f>
        <v/>
      </c>
      <c r="K200" s="121"/>
    </row>
    <row r="201" spans="2:11" x14ac:dyDescent="0.3">
      <c r="B201" s="119">
        <v>193</v>
      </c>
      <c r="C201" s="118"/>
      <c r="D201" s="119" t="str">
        <f ca="1">IFERROR(VLOOKUP($B201,'Dummy Invoice Summary'!$E$7:$AJ$1506,11,FALSE),"")</f>
        <v/>
      </c>
      <c r="E201" s="118" t="str">
        <f ca="1">IFERROR(VLOOKUP($B201,'Dummy Invoice Summary'!$E$7:$AJ$1506,12,FALSE),"")</f>
        <v/>
      </c>
      <c r="F201" s="118" t="str">
        <f ca="1">IFERROR(VLOOKUP($B201,'Dummy Invoice Summary'!$E$7:$AJ$1506,3,FALSE),"")</f>
        <v/>
      </c>
      <c r="G201" s="120" t="str">
        <f ca="1">IFERROR(VLOOKUP($B201,'Dummy Invoice Summary'!$E$7:$AJ$1506,21,FALSE),"")</f>
        <v/>
      </c>
      <c r="H201" s="120" t="str">
        <f ca="1">IFERROR(VLOOKUP($B201,'Dummy Invoice Summary'!$E$7:$AJ$1506,23,FALSE),"")</f>
        <v/>
      </c>
      <c r="I201" s="118" t="str">
        <f ca="1">IFERROR(VLOOKUP($B201,'Dummy Invoice Summary'!$E$7:$AJ$1506,32,FALSE),"")</f>
        <v/>
      </c>
      <c r="J201" s="120" t="str">
        <f ca="1">IFERROR(VLOOKUP($B201,'Dummy Invoice Summary'!$E$7:$AJ$1506,31,FALSE),"")</f>
        <v/>
      </c>
      <c r="K201" s="121"/>
    </row>
    <row r="202" spans="2:11" x14ac:dyDescent="0.3">
      <c r="B202" s="119">
        <v>194</v>
      </c>
      <c r="C202" s="118"/>
      <c r="D202" s="119" t="str">
        <f ca="1">IFERROR(VLOOKUP($B202,'Dummy Invoice Summary'!$E$7:$AJ$1506,11,FALSE),"")</f>
        <v/>
      </c>
      <c r="E202" s="118" t="str">
        <f ca="1">IFERROR(VLOOKUP($B202,'Dummy Invoice Summary'!$E$7:$AJ$1506,12,FALSE),"")</f>
        <v/>
      </c>
      <c r="F202" s="118" t="str">
        <f ca="1">IFERROR(VLOOKUP($B202,'Dummy Invoice Summary'!$E$7:$AJ$1506,3,FALSE),"")</f>
        <v/>
      </c>
      <c r="G202" s="120" t="str">
        <f ca="1">IFERROR(VLOOKUP($B202,'Dummy Invoice Summary'!$E$7:$AJ$1506,21,FALSE),"")</f>
        <v/>
      </c>
      <c r="H202" s="120" t="str">
        <f ca="1">IFERROR(VLOOKUP($B202,'Dummy Invoice Summary'!$E$7:$AJ$1506,23,FALSE),"")</f>
        <v/>
      </c>
      <c r="I202" s="118" t="str">
        <f ca="1">IFERROR(VLOOKUP($B202,'Dummy Invoice Summary'!$E$7:$AJ$1506,32,FALSE),"")</f>
        <v/>
      </c>
      <c r="J202" s="120" t="str">
        <f ca="1">IFERROR(VLOOKUP($B202,'Dummy Invoice Summary'!$E$7:$AJ$1506,31,FALSE),"")</f>
        <v/>
      </c>
      <c r="K202" s="121"/>
    </row>
    <row r="203" spans="2:11" x14ac:dyDescent="0.3">
      <c r="B203" s="119">
        <v>195</v>
      </c>
      <c r="C203" s="118"/>
      <c r="D203" s="119" t="str">
        <f ca="1">IFERROR(VLOOKUP($B203,'Dummy Invoice Summary'!$E$7:$AJ$1506,11,FALSE),"")</f>
        <v/>
      </c>
      <c r="E203" s="118" t="str">
        <f ca="1">IFERROR(VLOOKUP($B203,'Dummy Invoice Summary'!$E$7:$AJ$1506,12,FALSE),"")</f>
        <v/>
      </c>
      <c r="F203" s="118" t="str">
        <f ca="1">IFERROR(VLOOKUP($B203,'Dummy Invoice Summary'!$E$7:$AJ$1506,3,FALSE),"")</f>
        <v/>
      </c>
      <c r="G203" s="120" t="str">
        <f ca="1">IFERROR(VLOOKUP($B203,'Dummy Invoice Summary'!$E$7:$AJ$1506,21,FALSE),"")</f>
        <v/>
      </c>
      <c r="H203" s="120" t="str">
        <f ca="1">IFERROR(VLOOKUP($B203,'Dummy Invoice Summary'!$E$7:$AJ$1506,23,FALSE),"")</f>
        <v/>
      </c>
      <c r="I203" s="118" t="str">
        <f ca="1">IFERROR(VLOOKUP($B203,'Dummy Invoice Summary'!$E$7:$AJ$1506,32,FALSE),"")</f>
        <v/>
      </c>
      <c r="J203" s="120" t="str">
        <f ca="1">IFERROR(VLOOKUP($B203,'Dummy Invoice Summary'!$E$7:$AJ$1506,31,FALSE),"")</f>
        <v/>
      </c>
      <c r="K203" s="121"/>
    </row>
    <row r="204" spans="2:11" x14ac:dyDescent="0.3">
      <c r="B204" s="119">
        <v>196</v>
      </c>
      <c r="C204" s="118"/>
      <c r="D204" s="119" t="str">
        <f ca="1">IFERROR(VLOOKUP($B204,'Dummy Invoice Summary'!$E$7:$AJ$1506,11,FALSE),"")</f>
        <v/>
      </c>
      <c r="E204" s="118" t="str">
        <f ca="1">IFERROR(VLOOKUP($B204,'Dummy Invoice Summary'!$E$7:$AJ$1506,12,FALSE),"")</f>
        <v/>
      </c>
      <c r="F204" s="118" t="str">
        <f ca="1">IFERROR(VLOOKUP($B204,'Dummy Invoice Summary'!$E$7:$AJ$1506,3,FALSE),"")</f>
        <v/>
      </c>
      <c r="G204" s="120" t="str">
        <f ca="1">IFERROR(VLOOKUP($B204,'Dummy Invoice Summary'!$E$7:$AJ$1506,21,FALSE),"")</f>
        <v/>
      </c>
      <c r="H204" s="120" t="str">
        <f ca="1">IFERROR(VLOOKUP($B204,'Dummy Invoice Summary'!$E$7:$AJ$1506,23,FALSE),"")</f>
        <v/>
      </c>
      <c r="I204" s="118" t="str">
        <f ca="1">IFERROR(VLOOKUP($B204,'Dummy Invoice Summary'!$E$7:$AJ$1506,32,FALSE),"")</f>
        <v/>
      </c>
      <c r="J204" s="120" t="str">
        <f ca="1">IFERROR(VLOOKUP($B204,'Dummy Invoice Summary'!$E$7:$AJ$1506,31,FALSE),"")</f>
        <v/>
      </c>
      <c r="K204" s="121"/>
    </row>
    <row r="205" spans="2:11" x14ac:dyDescent="0.3">
      <c r="B205" s="119">
        <v>197</v>
      </c>
      <c r="C205" s="118"/>
      <c r="D205" s="119" t="str">
        <f ca="1">IFERROR(VLOOKUP($B205,'Dummy Invoice Summary'!$E$7:$AJ$1506,11,FALSE),"")</f>
        <v/>
      </c>
      <c r="E205" s="118" t="str">
        <f ca="1">IFERROR(VLOOKUP($B205,'Dummy Invoice Summary'!$E$7:$AJ$1506,12,FALSE),"")</f>
        <v/>
      </c>
      <c r="F205" s="118" t="str">
        <f ca="1">IFERROR(VLOOKUP($B205,'Dummy Invoice Summary'!$E$7:$AJ$1506,3,FALSE),"")</f>
        <v/>
      </c>
      <c r="G205" s="120" t="str">
        <f ca="1">IFERROR(VLOOKUP($B205,'Dummy Invoice Summary'!$E$7:$AJ$1506,21,FALSE),"")</f>
        <v/>
      </c>
      <c r="H205" s="120" t="str">
        <f ca="1">IFERROR(VLOOKUP($B205,'Dummy Invoice Summary'!$E$7:$AJ$1506,23,FALSE),"")</f>
        <v/>
      </c>
      <c r="I205" s="118" t="str">
        <f ca="1">IFERROR(VLOOKUP($B205,'Dummy Invoice Summary'!$E$7:$AJ$1506,32,FALSE),"")</f>
        <v/>
      </c>
      <c r="J205" s="120" t="str">
        <f ca="1">IFERROR(VLOOKUP($B205,'Dummy Invoice Summary'!$E$7:$AJ$1506,31,FALSE),"")</f>
        <v/>
      </c>
      <c r="K205" s="121"/>
    </row>
    <row r="206" spans="2:11" x14ac:dyDescent="0.3">
      <c r="B206" s="119">
        <v>198</v>
      </c>
      <c r="C206" s="118"/>
      <c r="D206" s="119" t="str">
        <f ca="1">IFERROR(VLOOKUP($B206,'Dummy Invoice Summary'!$E$7:$AJ$1506,11,FALSE),"")</f>
        <v/>
      </c>
      <c r="E206" s="118" t="str">
        <f ca="1">IFERROR(VLOOKUP($B206,'Dummy Invoice Summary'!$E$7:$AJ$1506,12,FALSE),"")</f>
        <v/>
      </c>
      <c r="F206" s="118" t="str">
        <f ca="1">IFERROR(VLOOKUP($B206,'Dummy Invoice Summary'!$E$7:$AJ$1506,3,FALSE),"")</f>
        <v/>
      </c>
      <c r="G206" s="120" t="str">
        <f ca="1">IFERROR(VLOOKUP($B206,'Dummy Invoice Summary'!$E$7:$AJ$1506,21,FALSE),"")</f>
        <v/>
      </c>
      <c r="H206" s="120" t="str">
        <f ca="1">IFERROR(VLOOKUP($B206,'Dummy Invoice Summary'!$E$7:$AJ$1506,23,FALSE),"")</f>
        <v/>
      </c>
      <c r="I206" s="118" t="str">
        <f ca="1">IFERROR(VLOOKUP($B206,'Dummy Invoice Summary'!$E$7:$AJ$1506,32,FALSE),"")</f>
        <v/>
      </c>
      <c r="J206" s="120" t="str">
        <f ca="1">IFERROR(VLOOKUP($B206,'Dummy Invoice Summary'!$E$7:$AJ$1506,31,FALSE),"")</f>
        <v/>
      </c>
      <c r="K206" s="121"/>
    </row>
    <row r="207" spans="2:11" x14ac:dyDescent="0.3">
      <c r="B207" s="119">
        <v>199</v>
      </c>
      <c r="C207" s="118"/>
      <c r="D207" s="119" t="str">
        <f ca="1">IFERROR(VLOOKUP($B207,'Dummy Invoice Summary'!$E$7:$AJ$1506,11,FALSE),"")</f>
        <v/>
      </c>
      <c r="E207" s="118" t="str">
        <f ca="1">IFERROR(VLOOKUP($B207,'Dummy Invoice Summary'!$E$7:$AJ$1506,12,FALSE),"")</f>
        <v/>
      </c>
      <c r="F207" s="118" t="str">
        <f ca="1">IFERROR(VLOOKUP($B207,'Dummy Invoice Summary'!$E$7:$AJ$1506,3,FALSE),"")</f>
        <v/>
      </c>
      <c r="G207" s="120" t="str">
        <f ca="1">IFERROR(VLOOKUP($B207,'Dummy Invoice Summary'!$E$7:$AJ$1506,21,FALSE),"")</f>
        <v/>
      </c>
      <c r="H207" s="120" t="str">
        <f ca="1">IFERROR(VLOOKUP($B207,'Dummy Invoice Summary'!$E$7:$AJ$1506,23,FALSE),"")</f>
        <v/>
      </c>
      <c r="I207" s="118" t="str">
        <f ca="1">IFERROR(VLOOKUP($B207,'Dummy Invoice Summary'!$E$7:$AJ$1506,32,FALSE),"")</f>
        <v/>
      </c>
      <c r="J207" s="120" t="str">
        <f ca="1">IFERROR(VLOOKUP($B207,'Dummy Invoice Summary'!$E$7:$AJ$1506,31,FALSE),"")</f>
        <v/>
      </c>
      <c r="K207" s="121"/>
    </row>
    <row r="208" spans="2:11" x14ac:dyDescent="0.3">
      <c r="B208" s="119">
        <v>200</v>
      </c>
      <c r="C208" s="118"/>
      <c r="D208" s="119" t="str">
        <f ca="1">IFERROR(VLOOKUP($B208,'Dummy Invoice Summary'!$E$7:$AJ$1506,11,FALSE),"")</f>
        <v/>
      </c>
      <c r="E208" s="118" t="str">
        <f ca="1">IFERROR(VLOOKUP($B208,'Dummy Invoice Summary'!$E$7:$AJ$1506,12,FALSE),"")</f>
        <v/>
      </c>
      <c r="F208" s="118" t="str">
        <f ca="1">IFERROR(VLOOKUP($B208,'Dummy Invoice Summary'!$E$7:$AJ$1506,3,FALSE),"")</f>
        <v/>
      </c>
      <c r="G208" s="120" t="str">
        <f ca="1">IFERROR(VLOOKUP($B208,'Dummy Invoice Summary'!$E$7:$AJ$1506,21,FALSE),"")</f>
        <v/>
      </c>
      <c r="H208" s="120" t="str">
        <f ca="1">IFERROR(VLOOKUP($B208,'Dummy Invoice Summary'!$E$7:$AJ$1506,23,FALSE),"")</f>
        <v/>
      </c>
      <c r="I208" s="118" t="str">
        <f ca="1">IFERROR(VLOOKUP($B208,'Dummy Invoice Summary'!$E$7:$AJ$1506,32,FALSE),"")</f>
        <v/>
      </c>
      <c r="J208" s="120" t="str">
        <f ca="1">IFERROR(VLOOKUP($B208,'Dummy Invoice Summary'!$E$7:$AJ$1506,31,FALSE),"")</f>
        <v/>
      </c>
      <c r="K208" s="121"/>
    </row>
  </sheetData>
  <sheetProtection password="CE2F" sheet="1" objects="1" scenarios="1"/>
  <conditionalFormatting sqref="K9:K208">
    <cfRule type="expression" dxfId="6" priority="4">
      <formula>K9&gt;0</formula>
    </cfRule>
  </conditionalFormatting>
  <conditionalFormatting sqref="H9:H208">
    <cfRule type="expression" dxfId="5" priority="31">
      <formula>H9&lt;$K$6</formula>
    </cfRule>
  </conditionalFormatting>
  <conditionalFormatting sqref="B9:K208">
    <cfRule type="expression" dxfId="4" priority="1">
      <formula>$D9=""</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1"/>
  <sheetViews>
    <sheetView showGridLines="0" workbookViewId="0">
      <selection activeCell="E6" sqref="E6"/>
    </sheetView>
  </sheetViews>
  <sheetFormatPr defaultColWidth="0" defaultRowHeight="15" x14ac:dyDescent="0.3"/>
  <cols>
    <col min="1" max="1" width="2" style="62" customWidth="1"/>
    <col min="2" max="2" width="4.6640625" style="85" bestFit="1" customWidth="1"/>
    <col min="3" max="3" width="20.33203125" style="62" bestFit="1" customWidth="1"/>
    <col min="4" max="4" width="10.88671875" style="62" customWidth="1"/>
    <col min="5" max="5" width="23.6640625" style="62" customWidth="1"/>
    <col min="6" max="6" width="11.5546875" style="62" bestFit="1" customWidth="1"/>
    <col min="7" max="8" width="12.44140625" style="115" customWidth="1"/>
    <col min="9" max="9" width="12.44140625" style="62" bestFit="1" customWidth="1"/>
    <col min="10" max="10" width="10.33203125" style="115" bestFit="1" customWidth="1"/>
    <col min="11" max="11" width="20" style="62" bestFit="1" customWidth="1"/>
    <col min="12" max="14" width="8.88671875" style="62" customWidth="1"/>
    <col min="15" max="32" width="0" style="62" hidden="1" customWidth="1"/>
    <col min="33" max="16384" width="8.88671875" style="62" hidden="1"/>
  </cols>
  <sheetData>
    <row r="1" spans="1:32" s="114" customFormat="1" ht="15" customHeight="1" x14ac:dyDescent="0.3">
      <c r="A1" s="6"/>
      <c r="B1" s="124"/>
      <c r="C1" s="6"/>
      <c r="D1" s="6"/>
      <c r="E1" s="6"/>
      <c r="F1" s="6"/>
      <c r="G1" s="111"/>
      <c r="H1" s="111"/>
      <c r="I1" s="6"/>
      <c r="J1" s="112"/>
      <c r="K1" s="7"/>
      <c r="L1" s="7"/>
      <c r="M1" s="7"/>
      <c r="N1" s="7"/>
      <c r="O1" s="7"/>
      <c r="P1" s="7"/>
      <c r="Q1" s="7"/>
      <c r="R1" s="7"/>
      <c r="S1" s="7"/>
      <c r="T1" s="7"/>
      <c r="U1" s="7"/>
      <c r="V1" s="7"/>
      <c r="W1" s="7"/>
      <c r="X1" s="7"/>
      <c r="Y1" s="7"/>
      <c r="Z1" s="7"/>
      <c r="AA1" s="7"/>
      <c r="AB1" s="7"/>
      <c r="AC1" s="7"/>
      <c r="AD1" s="7"/>
      <c r="AE1" s="7"/>
      <c r="AF1" s="7"/>
    </row>
    <row r="2" spans="1:32" s="114" customFormat="1" ht="30" customHeight="1" x14ac:dyDescent="0.3">
      <c r="A2" s="6"/>
      <c r="B2" s="124"/>
      <c r="C2" s="6"/>
      <c r="D2" s="6"/>
      <c r="E2" s="6"/>
      <c r="F2" s="6"/>
      <c r="G2" s="111"/>
      <c r="H2" s="111"/>
      <c r="I2" s="6"/>
      <c r="J2" s="113"/>
      <c r="K2" s="8"/>
      <c r="L2" s="8"/>
      <c r="M2" s="8"/>
      <c r="N2" s="8"/>
      <c r="O2" s="8"/>
      <c r="P2" s="8"/>
      <c r="Q2" s="8"/>
      <c r="R2" s="8"/>
      <c r="S2" s="8"/>
      <c r="T2" s="8"/>
      <c r="U2" s="8"/>
      <c r="V2" s="8"/>
      <c r="W2" s="8"/>
      <c r="X2" s="8"/>
      <c r="Y2" s="8"/>
      <c r="Z2" s="8"/>
      <c r="AA2" s="8"/>
      <c r="AB2" s="8"/>
      <c r="AC2" s="8"/>
      <c r="AD2" s="8"/>
      <c r="AE2" s="8"/>
      <c r="AF2" s="8"/>
    </row>
    <row r="3" spans="1:32" s="114" customFormat="1" ht="30" customHeight="1" x14ac:dyDescent="0.3">
      <c r="A3" s="6"/>
      <c r="B3" s="124"/>
      <c r="C3" s="6"/>
      <c r="D3" s="6"/>
      <c r="E3" s="6"/>
      <c r="F3" s="6"/>
      <c r="G3" s="111"/>
      <c r="H3" s="111"/>
      <c r="I3" s="6"/>
      <c r="J3" s="112"/>
      <c r="K3" s="7"/>
      <c r="L3" s="7"/>
      <c r="M3" s="7"/>
      <c r="N3" s="7"/>
      <c r="O3" s="7"/>
      <c r="P3" s="7"/>
      <c r="Q3" s="7"/>
      <c r="R3" s="7"/>
      <c r="S3" s="7"/>
      <c r="T3" s="7"/>
      <c r="U3" s="7"/>
      <c r="V3" s="7"/>
      <c r="W3" s="7"/>
      <c r="X3" s="7"/>
      <c r="Y3" s="7"/>
      <c r="Z3" s="7"/>
      <c r="AA3" s="7"/>
      <c r="AB3" s="9"/>
      <c r="AC3" s="9"/>
      <c r="AD3" s="9"/>
      <c r="AE3" s="9"/>
      <c r="AF3" s="9"/>
    </row>
    <row r="6" spans="1:32" x14ac:dyDescent="0.3">
      <c r="B6" s="62"/>
      <c r="C6" s="62" t="s">
        <v>276</v>
      </c>
      <c r="D6" s="85" t="s">
        <v>25</v>
      </c>
      <c r="E6" s="292" t="s">
        <v>283</v>
      </c>
      <c r="F6" s="136">
        <f>VLOOKUP(E6,MonthRef,2,FALSE)</f>
        <v>3</v>
      </c>
    </row>
    <row r="7" spans="1:32" x14ac:dyDescent="0.3">
      <c r="C7" s="62" t="s">
        <v>278</v>
      </c>
      <c r="D7" s="85" t="s">
        <v>25</v>
      </c>
      <c r="E7" s="292" t="s">
        <v>279</v>
      </c>
    </row>
    <row r="9" spans="1:32" x14ac:dyDescent="0.3">
      <c r="B9" s="132"/>
      <c r="D9" s="85"/>
    </row>
    <row r="11" spans="1:32" x14ac:dyDescent="0.3">
      <c r="B11" s="125" t="s">
        <v>0</v>
      </c>
      <c r="C11" s="116" t="s">
        <v>98</v>
      </c>
      <c r="D11" s="116" t="s">
        <v>234</v>
      </c>
      <c r="E11" s="116" t="s">
        <v>235</v>
      </c>
      <c r="F11" s="116" t="s">
        <v>26</v>
      </c>
      <c r="G11" s="117" t="s">
        <v>279</v>
      </c>
      <c r="H11" s="117" t="s">
        <v>23</v>
      </c>
      <c r="I11" s="116" t="s">
        <v>236</v>
      </c>
      <c r="J11" s="117" t="s">
        <v>222</v>
      </c>
    </row>
    <row r="12" spans="1:32" x14ac:dyDescent="0.3">
      <c r="B12" s="119">
        <v>1</v>
      </c>
      <c r="C12" s="122" t="str">
        <f ca="1">IF(D12&lt;&gt;"",HYPERLINK("["&amp;Setup!$F$5&amp;"]'Invoice ("&amp;D12&amp;")'!C5","Edit Invoice"),"")</f>
        <v/>
      </c>
      <c r="D12" s="119" t="str">
        <f ca="1">IFERROR(VLOOKUP($B12,'Dummy Invoice Summary'!$A$7:$AJ$17,15,FALSE),"")</f>
        <v/>
      </c>
      <c r="E12" s="133" t="str">
        <f ca="1">IFERROR(VLOOKUP($B12,'Dummy Invoice Summary'!$A$7:$AJ$17,16,FALSE),"")</f>
        <v/>
      </c>
      <c r="F12" s="134" t="str">
        <f ca="1">IFERROR(VLOOKUP($B12,'Dummy Invoice Summary'!$A$7:$AJ$17,7,FALSE),"")</f>
        <v/>
      </c>
      <c r="G12" s="135" t="str">
        <f ca="1">IFERROR(VLOOKUP($B12,'Dummy Invoice Summary'!$A$7:$AJ$17,25,FALSE),"")</f>
        <v/>
      </c>
      <c r="H12" s="135" t="str">
        <f ca="1">IFERROR(VLOOKUP($B12,'Dummy Invoice Summary'!$A$7:$AJ$17,27,FALSE),"")</f>
        <v/>
      </c>
      <c r="I12" s="134" t="str">
        <f ca="1">IFERROR(VLOOKUP($B12,'Dummy Invoice Summary'!$A$7:$AJ$17,36,FALSE),"")</f>
        <v/>
      </c>
      <c r="J12" s="135" t="str">
        <f ca="1">IFERROR(VLOOKUP($B12,'Dummy Invoice Summary'!$A$7:$AJ$17,35,FALSE),"")</f>
        <v/>
      </c>
    </row>
    <row r="13" spans="1:32" x14ac:dyDescent="0.3">
      <c r="B13" s="119">
        <v>2</v>
      </c>
      <c r="C13" s="122" t="str">
        <f ca="1">IF(D13&lt;&gt;"",HYPERLINK("["&amp;Setup!$F$5&amp;"]'Invoice ("&amp;D13&amp;")'!C5","Edit Invoice"),"")</f>
        <v/>
      </c>
      <c r="D13" s="119" t="str">
        <f ca="1">IFERROR(VLOOKUP($B13,'Dummy Invoice Summary'!$A$7:$AJ$17,15,FALSE),"")</f>
        <v/>
      </c>
      <c r="E13" s="133" t="str">
        <f ca="1">IFERROR(VLOOKUP($B13,'Dummy Invoice Summary'!$A$7:$AJ$17,16,FALSE),"")</f>
        <v/>
      </c>
      <c r="F13" s="134" t="str">
        <f ca="1">IFERROR(VLOOKUP($B13,'Dummy Invoice Summary'!$A$7:$AJ$17,7,FALSE),"")</f>
        <v/>
      </c>
      <c r="G13" s="135" t="str">
        <f ca="1">IFERROR(VLOOKUP($B13,'Dummy Invoice Summary'!$A$7:$AJ$17,25,FALSE),"")</f>
        <v/>
      </c>
      <c r="H13" s="135" t="str">
        <f ca="1">IFERROR(VLOOKUP($B13,'Dummy Invoice Summary'!$A$7:$AJ$17,27,FALSE),"")</f>
        <v/>
      </c>
      <c r="I13" s="134" t="str">
        <f ca="1">IFERROR(VLOOKUP($B13,'Dummy Invoice Summary'!$A$7:$AJ$17,36,FALSE),"")</f>
        <v/>
      </c>
      <c r="J13" s="135" t="str">
        <f ca="1">IFERROR(VLOOKUP($B13,'Dummy Invoice Summary'!$A$7:$AJ$17,35,FALSE),"")</f>
        <v/>
      </c>
    </row>
    <row r="14" spans="1:32" x14ac:dyDescent="0.3">
      <c r="B14" s="119">
        <v>3</v>
      </c>
      <c r="C14" s="122" t="str">
        <f ca="1">IF(D14&lt;&gt;"",HYPERLINK("["&amp;Setup!$F$5&amp;"]'Invoice ("&amp;D14&amp;")'!C5","Edit Invoice"),"")</f>
        <v/>
      </c>
      <c r="D14" s="119" t="str">
        <f ca="1">IFERROR(VLOOKUP($B14,'Dummy Invoice Summary'!$A$7:$AJ$17,15,FALSE),"")</f>
        <v/>
      </c>
      <c r="E14" s="133" t="str">
        <f ca="1">IFERROR(VLOOKUP($B14,'Dummy Invoice Summary'!$A$7:$AJ$17,16,FALSE),"")</f>
        <v/>
      </c>
      <c r="F14" s="134" t="str">
        <f ca="1">IFERROR(VLOOKUP($B14,'Dummy Invoice Summary'!$A$7:$AJ$17,7,FALSE),"")</f>
        <v/>
      </c>
      <c r="G14" s="135" t="str">
        <f ca="1">IFERROR(VLOOKUP($B14,'Dummy Invoice Summary'!$A$7:$AJ$17,25,FALSE),"")</f>
        <v/>
      </c>
      <c r="H14" s="135" t="str">
        <f ca="1">IFERROR(VLOOKUP($B14,'Dummy Invoice Summary'!$A$7:$AJ$17,27,FALSE),"")</f>
        <v/>
      </c>
      <c r="I14" s="134" t="str">
        <f ca="1">IFERROR(VLOOKUP($B14,'Dummy Invoice Summary'!$A$7:$AJ$17,36,FALSE),"")</f>
        <v/>
      </c>
      <c r="J14" s="135" t="str">
        <f ca="1">IFERROR(VLOOKUP($B14,'Dummy Invoice Summary'!$A$7:$AJ$17,35,FALSE),"")</f>
        <v/>
      </c>
    </row>
    <row r="15" spans="1:32" x14ac:dyDescent="0.3">
      <c r="B15" s="119">
        <v>4</v>
      </c>
      <c r="C15" s="122" t="str">
        <f ca="1">IF(D15&lt;&gt;"",HYPERLINK("["&amp;Setup!$F$5&amp;"]'Invoice ("&amp;D15&amp;")'!C5","Edit Invoice"),"")</f>
        <v/>
      </c>
      <c r="D15" s="119" t="str">
        <f ca="1">IFERROR(VLOOKUP($B15,'Dummy Invoice Summary'!$A$7:$AJ$17,15,FALSE),"")</f>
        <v/>
      </c>
      <c r="E15" s="133" t="str">
        <f ca="1">IFERROR(VLOOKUP($B15,'Dummy Invoice Summary'!$A$7:$AJ$17,16,FALSE),"")</f>
        <v/>
      </c>
      <c r="F15" s="134" t="str">
        <f ca="1">IFERROR(VLOOKUP($B15,'Dummy Invoice Summary'!$A$7:$AJ$17,7,FALSE),"")</f>
        <v/>
      </c>
      <c r="G15" s="135" t="str">
        <f ca="1">IFERROR(VLOOKUP($B15,'Dummy Invoice Summary'!$A$7:$AJ$17,25,FALSE),"")</f>
        <v/>
      </c>
      <c r="H15" s="135" t="str">
        <f ca="1">IFERROR(VLOOKUP($B15,'Dummy Invoice Summary'!$A$7:$AJ$17,27,FALSE),"")</f>
        <v/>
      </c>
      <c r="I15" s="134" t="str">
        <f ca="1">IFERROR(VLOOKUP($B15,'Dummy Invoice Summary'!$A$7:$AJ$17,36,FALSE),"")</f>
        <v/>
      </c>
      <c r="J15" s="135" t="str">
        <f ca="1">IFERROR(VLOOKUP($B15,'Dummy Invoice Summary'!$A$7:$AJ$17,35,FALSE),"")</f>
        <v/>
      </c>
    </row>
    <row r="16" spans="1:32" x14ac:dyDescent="0.3">
      <c r="B16" s="119">
        <v>5</v>
      </c>
      <c r="C16" s="118"/>
      <c r="D16" s="119" t="str">
        <f ca="1">IFERROR(VLOOKUP($B16,'Dummy Invoice Summary'!$A$7:$AJ$17,15,FALSE),"")</f>
        <v/>
      </c>
      <c r="E16" s="133" t="str">
        <f ca="1">IFERROR(VLOOKUP($B16,'Dummy Invoice Summary'!$A$7:$AJ$17,16,FALSE),"")</f>
        <v/>
      </c>
      <c r="F16" s="134" t="str">
        <f ca="1">IFERROR(VLOOKUP($B16,'Dummy Invoice Summary'!$A$7:$AJ$17,7,FALSE),"")</f>
        <v/>
      </c>
      <c r="G16" s="135" t="str">
        <f ca="1">IFERROR(VLOOKUP($B16,'Dummy Invoice Summary'!$A$7:$AJ$17,25,FALSE),"")</f>
        <v/>
      </c>
      <c r="H16" s="135" t="str">
        <f ca="1">IFERROR(VLOOKUP($B16,'Dummy Invoice Summary'!$A$7:$AJ$17,27,FALSE),"")</f>
        <v/>
      </c>
      <c r="I16" s="134" t="str">
        <f ca="1">IFERROR(VLOOKUP($B16,'Dummy Invoice Summary'!$A$7:$AJ$17,36,FALSE),"")</f>
        <v/>
      </c>
      <c r="J16" s="135" t="str">
        <f ca="1">IFERROR(VLOOKUP($B16,'Dummy Invoice Summary'!$A$7:$AJ$17,35,FALSE),"")</f>
        <v/>
      </c>
    </row>
    <row r="17" spans="2:10" x14ac:dyDescent="0.3">
      <c r="B17" s="119">
        <v>6</v>
      </c>
      <c r="C17" s="118"/>
      <c r="D17" s="119" t="str">
        <f ca="1">IFERROR(VLOOKUP($B17,'Dummy Invoice Summary'!$A$7:$AJ$17,15,FALSE),"")</f>
        <v/>
      </c>
      <c r="E17" s="133" t="str">
        <f ca="1">IFERROR(VLOOKUP($B17,'Dummy Invoice Summary'!$A$7:$AJ$17,16,FALSE),"")</f>
        <v/>
      </c>
      <c r="F17" s="134" t="str">
        <f ca="1">IFERROR(VLOOKUP($B17,'Dummy Invoice Summary'!$A$7:$AJ$17,7,FALSE),"")</f>
        <v/>
      </c>
      <c r="G17" s="135" t="str">
        <f ca="1">IFERROR(VLOOKUP($B17,'Dummy Invoice Summary'!$A$7:$AJ$17,25,FALSE),"")</f>
        <v/>
      </c>
      <c r="H17" s="135" t="str">
        <f ca="1">IFERROR(VLOOKUP($B17,'Dummy Invoice Summary'!$A$7:$AJ$17,27,FALSE),"")</f>
        <v/>
      </c>
      <c r="I17" s="134" t="str">
        <f ca="1">IFERROR(VLOOKUP($B17,'Dummy Invoice Summary'!$A$7:$AJ$17,36,FALSE),"")</f>
        <v/>
      </c>
      <c r="J17" s="135" t="str">
        <f ca="1">IFERROR(VLOOKUP($B17,'Dummy Invoice Summary'!$A$7:$AJ$17,35,FALSE),"")</f>
        <v/>
      </c>
    </row>
    <row r="18" spans="2:10" x14ac:dyDescent="0.3">
      <c r="B18" s="119">
        <v>7</v>
      </c>
      <c r="C18" s="118"/>
      <c r="D18" s="119" t="str">
        <f ca="1">IFERROR(VLOOKUP($B18,'Dummy Invoice Summary'!$A$7:$AJ$17,15,FALSE),"")</f>
        <v/>
      </c>
      <c r="E18" s="133" t="str">
        <f ca="1">IFERROR(VLOOKUP($B18,'Dummy Invoice Summary'!$A$7:$AJ$17,16,FALSE),"")</f>
        <v/>
      </c>
      <c r="F18" s="134" t="str">
        <f ca="1">IFERROR(VLOOKUP($B18,'Dummy Invoice Summary'!$A$7:$AJ$17,7,FALSE),"")</f>
        <v/>
      </c>
      <c r="G18" s="135" t="str">
        <f ca="1">IFERROR(VLOOKUP($B18,'Dummy Invoice Summary'!$A$7:$AJ$17,25,FALSE),"")</f>
        <v/>
      </c>
      <c r="H18" s="135" t="str">
        <f ca="1">IFERROR(VLOOKUP($B18,'Dummy Invoice Summary'!$A$7:$AJ$17,27,FALSE),"")</f>
        <v/>
      </c>
      <c r="I18" s="134" t="str">
        <f ca="1">IFERROR(VLOOKUP($B18,'Dummy Invoice Summary'!$A$7:$AJ$17,36,FALSE),"")</f>
        <v/>
      </c>
      <c r="J18" s="135" t="str">
        <f ca="1">IFERROR(VLOOKUP($B18,'Dummy Invoice Summary'!$A$7:$AJ$17,35,FALSE),"")</f>
        <v/>
      </c>
    </row>
    <row r="19" spans="2:10" x14ac:dyDescent="0.3">
      <c r="B19" s="119">
        <v>8</v>
      </c>
      <c r="C19" s="118"/>
      <c r="D19" s="119" t="str">
        <f ca="1">IFERROR(VLOOKUP($B19,'Dummy Invoice Summary'!$A$7:$AJ$17,15,FALSE),"")</f>
        <v/>
      </c>
      <c r="E19" s="133" t="str">
        <f ca="1">IFERROR(VLOOKUP($B19,'Dummy Invoice Summary'!$A$7:$AJ$17,16,FALSE),"")</f>
        <v/>
      </c>
      <c r="F19" s="134" t="str">
        <f ca="1">IFERROR(VLOOKUP($B19,'Dummy Invoice Summary'!$A$7:$AJ$17,7,FALSE),"")</f>
        <v/>
      </c>
      <c r="G19" s="135" t="str">
        <f ca="1">IFERROR(VLOOKUP($B19,'Dummy Invoice Summary'!$A$7:$AJ$17,25,FALSE),"")</f>
        <v/>
      </c>
      <c r="H19" s="135" t="str">
        <f ca="1">IFERROR(VLOOKUP($B19,'Dummy Invoice Summary'!$A$7:$AJ$17,27,FALSE),"")</f>
        <v/>
      </c>
      <c r="I19" s="134" t="str">
        <f ca="1">IFERROR(VLOOKUP($B19,'Dummy Invoice Summary'!$A$7:$AJ$17,36,FALSE),"")</f>
        <v/>
      </c>
      <c r="J19" s="135" t="str">
        <f ca="1">IFERROR(VLOOKUP($B19,'Dummy Invoice Summary'!$A$7:$AJ$17,35,FALSE),"")</f>
        <v/>
      </c>
    </row>
    <row r="20" spans="2:10" x14ac:dyDescent="0.3">
      <c r="B20" s="119">
        <v>9</v>
      </c>
      <c r="C20" s="118"/>
      <c r="D20" s="119" t="str">
        <f ca="1">IFERROR(VLOOKUP($B20,'Dummy Invoice Summary'!$A$7:$AJ$17,15,FALSE),"")</f>
        <v/>
      </c>
      <c r="E20" s="133" t="str">
        <f ca="1">IFERROR(VLOOKUP($B20,'Dummy Invoice Summary'!$A$7:$AJ$17,16,FALSE),"")</f>
        <v/>
      </c>
      <c r="F20" s="134" t="str">
        <f ca="1">IFERROR(VLOOKUP($B20,'Dummy Invoice Summary'!$A$7:$AJ$17,7,FALSE),"")</f>
        <v/>
      </c>
      <c r="G20" s="135" t="str">
        <f ca="1">IFERROR(VLOOKUP($B20,'Dummy Invoice Summary'!$A$7:$AJ$17,25,FALSE),"")</f>
        <v/>
      </c>
      <c r="H20" s="135" t="str">
        <f ca="1">IFERROR(VLOOKUP($B20,'Dummy Invoice Summary'!$A$7:$AJ$17,27,FALSE),"")</f>
        <v/>
      </c>
      <c r="I20" s="134" t="str">
        <f ca="1">IFERROR(VLOOKUP($B20,'Dummy Invoice Summary'!$A$7:$AJ$17,36,FALSE),"")</f>
        <v/>
      </c>
      <c r="J20" s="135" t="str">
        <f ca="1">IFERROR(VLOOKUP($B20,'Dummy Invoice Summary'!$A$7:$AJ$17,35,FALSE),"")</f>
        <v/>
      </c>
    </row>
    <row r="21" spans="2:10" x14ac:dyDescent="0.3">
      <c r="B21" s="119">
        <v>10</v>
      </c>
      <c r="C21" s="118"/>
      <c r="D21" s="119" t="str">
        <f ca="1">IFERROR(VLOOKUP($B21,'Dummy Invoice Summary'!$A$7:$AJ$17,15,FALSE),"")</f>
        <v/>
      </c>
      <c r="E21" s="133" t="str">
        <f ca="1">IFERROR(VLOOKUP($B21,'Dummy Invoice Summary'!$A$7:$AJ$17,16,FALSE),"")</f>
        <v/>
      </c>
      <c r="F21" s="134" t="str">
        <f ca="1">IFERROR(VLOOKUP($B21,'Dummy Invoice Summary'!$A$7:$AJ$17,7,FALSE),"")</f>
        <v/>
      </c>
      <c r="G21" s="135" t="str">
        <f ca="1">IFERROR(VLOOKUP($B21,'Dummy Invoice Summary'!$A$7:$AJ$17,25,FALSE),"")</f>
        <v/>
      </c>
      <c r="H21" s="135" t="str">
        <f ca="1">IFERROR(VLOOKUP($B21,'Dummy Invoice Summary'!$A$7:$AJ$17,27,FALSE),"")</f>
        <v/>
      </c>
      <c r="I21" s="134" t="str">
        <f ca="1">IFERROR(VLOOKUP($B21,'Dummy Invoice Summary'!$A$7:$AJ$17,36,FALSE),"")</f>
        <v/>
      </c>
      <c r="J21" s="135" t="str">
        <f ca="1">IFERROR(VLOOKUP($B21,'Dummy Invoice Summary'!$A$7:$AJ$17,35,FALSE),"")</f>
        <v/>
      </c>
    </row>
    <row r="22" spans="2:10" x14ac:dyDescent="0.3">
      <c r="B22" s="119">
        <v>11</v>
      </c>
      <c r="C22" s="118"/>
      <c r="D22" s="119" t="str">
        <f ca="1">IFERROR(VLOOKUP($B22,'Dummy Invoice Summary'!$A$7:$AJ$17,15,FALSE),"")</f>
        <v/>
      </c>
      <c r="E22" s="133" t="str">
        <f ca="1">IFERROR(VLOOKUP($B22,'Dummy Invoice Summary'!$A$7:$AJ$17,16,FALSE),"")</f>
        <v/>
      </c>
      <c r="F22" s="134" t="str">
        <f ca="1">IFERROR(VLOOKUP($B22,'Dummy Invoice Summary'!$A$7:$AJ$17,7,FALSE),"")</f>
        <v/>
      </c>
      <c r="G22" s="135" t="str">
        <f ca="1">IFERROR(VLOOKUP($B22,'Dummy Invoice Summary'!$A$7:$AJ$17,25,FALSE),"")</f>
        <v/>
      </c>
      <c r="H22" s="135" t="str">
        <f ca="1">IFERROR(VLOOKUP($B22,'Dummy Invoice Summary'!$A$7:$AJ$17,27,FALSE),"")</f>
        <v/>
      </c>
      <c r="I22" s="134" t="str">
        <f ca="1">IFERROR(VLOOKUP($B22,'Dummy Invoice Summary'!$A$7:$AJ$17,36,FALSE),"")</f>
        <v/>
      </c>
      <c r="J22" s="135" t="str">
        <f ca="1">IFERROR(VLOOKUP($B22,'Dummy Invoice Summary'!$A$7:$AJ$17,35,FALSE),"")</f>
        <v/>
      </c>
    </row>
    <row r="23" spans="2:10" x14ac:dyDescent="0.3">
      <c r="B23" s="119">
        <v>12</v>
      </c>
      <c r="C23" s="118"/>
      <c r="D23" s="119" t="str">
        <f ca="1">IFERROR(VLOOKUP($B23,'Dummy Invoice Summary'!$A$7:$AJ$17,15,FALSE),"")</f>
        <v/>
      </c>
      <c r="E23" s="133" t="str">
        <f ca="1">IFERROR(VLOOKUP($B23,'Dummy Invoice Summary'!$A$7:$AJ$17,16,FALSE),"")</f>
        <v/>
      </c>
      <c r="F23" s="134" t="str">
        <f ca="1">IFERROR(VLOOKUP($B23,'Dummy Invoice Summary'!$A$7:$AJ$17,7,FALSE),"")</f>
        <v/>
      </c>
      <c r="G23" s="135" t="str">
        <f ca="1">IFERROR(VLOOKUP($B23,'Dummy Invoice Summary'!$A$7:$AJ$17,25,FALSE),"")</f>
        <v/>
      </c>
      <c r="H23" s="135" t="str">
        <f ca="1">IFERROR(VLOOKUP($B23,'Dummy Invoice Summary'!$A$7:$AJ$17,27,FALSE),"")</f>
        <v/>
      </c>
      <c r="I23" s="134" t="str">
        <f ca="1">IFERROR(VLOOKUP($B23,'Dummy Invoice Summary'!$A$7:$AJ$17,36,FALSE),"")</f>
        <v/>
      </c>
      <c r="J23" s="135" t="str">
        <f ca="1">IFERROR(VLOOKUP($B23,'Dummy Invoice Summary'!$A$7:$AJ$17,35,FALSE),"")</f>
        <v/>
      </c>
    </row>
    <row r="24" spans="2:10" x14ac:dyDescent="0.3">
      <c r="B24" s="119">
        <v>13</v>
      </c>
      <c r="C24" s="118"/>
      <c r="D24" s="119" t="str">
        <f ca="1">IFERROR(VLOOKUP($B24,'Dummy Invoice Summary'!$A$7:$AJ$17,15,FALSE),"")</f>
        <v/>
      </c>
      <c r="E24" s="133" t="str">
        <f ca="1">IFERROR(VLOOKUP($B24,'Dummy Invoice Summary'!$A$7:$AJ$17,16,FALSE),"")</f>
        <v/>
      </c>
      <c r="F24" s="134" t="str">
        <f ca="1">IFERROR(VLOOKUP($B24,'Dummy Invoice Summary'!$A$7:$AJ$17,7,FALSE),"")</f>
        <v/>
      </c>
      <c r="G24" s="135" t="str">
        <f ca="1">IFERROR(VLOOKUP($B24,'Dummy Invoice Summary'!$A$7:$AJ$17,25,FALSE),"")</f>
        <v/>
      </c>
      <c r="H24" s="135" t="str">
        <f ca="1">IFERROR(VLOOKUP($B24,'Dummy Invoice Summary'!$A$7:$AJ$17,27,FALSE),"")</f>
        <v/>
      </c>
      <c r="I24" s="134" t="str">
        <f ca="1">IFERROR(VLOOKUP($B24,'Dummy Invoice Summary'!$A$7:$AJ$17,36,FALSE),"")</f>
        <v/>
      </c>
      <c r="J24" s="135" t="str">
        <f ca="1">IFERROR(VLOOKUP($B24,'Dummy Invoice Summary'!$A$7:$AJ$17,35,FALSE),"")</f>
        <v/>
      </c>
    </row>
    <row r="25" spans="2:10" x14ac:dyDescent="0.3">
      <c r="B25" s="119">
        <v>14</v>
      </c>
      <c r="C25" s="118"/>
      <c r="D25" s="119" t="str">
        <f ca="1">IFERROR(VLOOKUP($B25,'Dummy Invoice Summary'!$A$7:$AJ$17,15,FALSE),"")</f>
        <v/>
      </c>
      <c r="E25" s="133" t="str">
        <f ca="1">IFERROR(VLOOKUP($B25,'Dummy Invoice Summary'!$A$7:$AJ$17,16,FALSE),"")</f>
        <v/>
      </c>
      <c r="F25" s="134" t="str">
        <f ca="1">IFERROR(VLOOKUP($B25,'Dummy Invoice Summary'!$A$7:$AJ$17,7,FALSE),"")</f>
        <v/>
      </c>
      <c r="G25" s="135" t="str">
        <f ca="1">IFERROR(VLOOKUP($B25,'Dummy Invoice Summary'!$A$7:$AJ$17,25,FALSE),"")</f>
        <v/>
      </c>
      <c r="H25" s="135" t="str">
        <f ca="1">IFERROR(VLOOKUP($B25,'Dummy Invoice Summary'!$A$7:$AJ$17,27,FALSE),"")</f>
        <v/>
      </c>
      <c r="I25" s="134" t="str">
        <f ca="1">IFERROR(VLOOKUP($B25,'Dummy Invoice Summary'!$A$7:$AJ$17,36,FALSE),"")</f>
        <v/>
      </c>
      <c r="J25" s="135" t="str">
        <f ca="1">IFERROR(VLOOKUP($B25,'Dummy Invoice Summary'!$A$7:$AJ$17,35,FALSE),"")</f>
        <v/>
      </c>
    </row>
    <row r="26" spans="2:10" x14ac:dyDescent="0.3">
      <c r="B26" s="119">
        <v>15</v>
      </c>
      <c r="C26" s="118"/>
      <c r="D26" s="119" t="str">
        <f ca="1">IFERROR(VLOOKUP($B26,'Dummy Invoice Summary'!$A$7:$AJ$17,15,FALSE),"")</f>
        <v/>
      </c>
      <c r="E26" s="133" t="str">
        <f ca="1">IFERROR(VLOOKUP($B26,'Dummy Invoice Summary'!$A$7:$AJ$17,16,FALSE),"")</f>
        <v/>
      </c>
      <c r="F26" s="134" t="str">
        <f ca="1">IFERROR(VLOOKUP($B26,'Dummy Invoice Summary'!$A$7:$AJ$17,7,FALSE),"")</f>
        <v/>
      </c>
      <c r="G26" s="135" t="str">
        <f ca="1">IFERROR(VLOOKUP($B26,'Dummy Invoice Summary'!$A$7:$AJ$17,25,FALSE),"")</f>
        <v/>
      </c>
      <c r="H26" s="135" t="str">
        <f ca="1">IFERROR(VLOOKUP($B26,'Dummy Invoice Summary'!$A$7:$AJ$17,27,FALSE),"")</f>
        <v/>
      </c>
      <c r="I26" s="134" t="str">
        <f ca="1">IFERROR(VLOOKUP($B26,'Dummy Invoice Summary'!$A$7:$AJ$17,36,FALSE),"")</f>
        <v/>
      </c>
      <c r="J26" s="135" t="str">
        <f ca="1">IFERROR(VLOOKUP($B26,'Dummy Invoice Summary'!$A$7:$AJ$17,35,FALSE),"")</f>
        <v/>
      </c>
    </row>
    <row r="27" spans="2:10" x14ac:dyDescent="0.3">
      <c r="B27" s="119">
        <v>16</v>
      </c>
      <c r="C27" s="118"/>
      <c r="D27" s="119" t="str">
        <f ca="1">IFERROR(VLOOKUP($B27,'Dummy Invoice Summary'!$A$7:$AJ$17,15,FALSE),"")</f>
        <v/>
      </c>
      <c r="E27" s="133" t="str">
        <f ca="1">IFERROR(VLOOKUP($B27,'Dummy Invoice Summary'!$A$7:$AJ$17,16,FALSE),"")</f>
        <v/>
      </c>
      <c r="F27" s="134" t="str">
        <f ca="1">IFERROR(VLOOKUP($B27,'Dummy Invoice Summary'!$A$7:$AJ$17,7,FALSE),"")</f>
        <v/>
      </c>
      <c r="G27" s="135" t="str">
        <f ca="1">IFERROR(VLOOKUP($B27,'Dummy Invoice Summary'!$A$7:$AJ$17,25,FALSE),"")</f>
        <v/>
      </c>
      <c r="H27" s="135" t="str">
        <f ca="1">IFERROR(VLOOKUP($B27,'Dummy Invoice Summary'!$A$7:$AJ$17,27,FALSE),"")</f>
        <v/>
      </c>
      <c r="I27" s="134" t="str">
        <f ca="1">IFERROR(VLOOKUP($B27,'Dummy Invoice Summary'!$A$7:$AJ$17,36,FALSE),"")</f>
        <v/>
      </c>
      <c r="J27" s="135" t="str">
        <f ca="1">IFERROR(VLOOKUP($B27,'Dummy Invoice Summary'!$A$7:$AJ$17,35,FALSE),"")</f>
        <v/>
      </c>
    </row>
    <row r="28" spans="2:10" x14ac:dyDescent="0.3">
      <c r="B28" s="119">
        <v>17</v>
      </c>
      <c r="C28" s="118"/>
      <c r="D28" s="119" t="str">
        <f ca="1">IFERROR(VLOOKUP($B28,'Dummy Invoice Summary'!$A$7:$AJ$17,15,FALSE),"")</f>
        <v/>
      </c>
      <c r="E28" s="133" t="str">
        <f ca="1">IFERROR(VLOOKUP($B28,'Dummy Invoice Summary'!$A$7:$AJ$17,16,FALSE),"")</f>
        <v/>
      </c>
      <c r="F28" s="134" t="str">
        <f ca="1">IFERROR(VLOOKUP($B28,'Dummy Invoice Summary'!$A$7:$AJ$17,7,FALSE),"")</f>
        <v/>
      </c>
      <c r="G28" s="135" t="str">
        <f ca="1">IFERROR(VLOOKUP($B28,'Dummy Invoice Summary'!$A$7:$AJ$17,25,FALSE),"")</f>
        <v/>
      </c>
      <c r="H28" s="135" t="str">
        <f ca="1">IFERROR(VLOOKUP($B28,'Dummy Invoice Summary'!$A$7:$AJ$17,27,FALSE),"")</f>
        <v/>
      </c>
      <c r="I28" s="134" t="str">
        <f ca="1">IFERROR(VLOOKUP($B28,'Dummy Invoice Summary'!$A$7:$AJ$17,36,FALSE),"")</f>
        <v/>
      </c>
      <c r="J28" s="135" t="str">
        <f ca="1">IFERROR(VLOOKUP($B28,'Dummy Invoice Summary'!$A$7:$AJ$17,35,FALSE),"")</f>
        <v/>
      </c>
    </row>
    <row r="29" spans="2:10" x14ac:dyDescent="0.3">
      <c r="B29" s="119">
        <v>18</v>
      </c>
      <c r="C29" s="118"/>
      <c r="D29" s="119" t="str">
        <f ca="1">IFERROR(VLOOKUP($B29,'Dummy Invoice Summary'!$A$7:$AJ$17,15,FALSE),"")</f>
        <v/>
      </c>
      <c r="E29" s="133" t="str">
        <f ca="1">IFERROR(VLOOKUP($B29,'Dummy Invoice Summary'!$A$7:$AJ$17,16,FALSE),"")</f>
        <v/>
      </c>
      <c r="F29" s="134" t="str">
        <f ca="1">IFERROR(VLOOKUP($B29,'Dummy Invoice Summary'!$A$7:$AJ$17,7,FALSE),"")</f>
        <v/>
      </c>
      <c r="G29" s="135" t="str">
        <f ca="1">IFERROR(VLOOKUP($B29,'Dummy Invoice Summary'!$A$7:$AJ$17,25,FALSE),"")</f>
        <v/>
      </c>
      <c r="H29" s="135" t="str">
        <f ca="1">IFERROR(VLOOKUP($B29,'Dummy Invoice Summary'!$A$7:$AJ$17,27,FALSE),"")</f>
        <v/>
      </c>
      <c r="I29" s="134" t="str">
        <f ca="1">IFERROR(VLOOKUP($B29,'Dummy Invoice Summary'!$A$7:$AJ$17,36,FALSE),"")</f>
        <v/>
      </c>
      <c r="J29" s="135" t="str">
        <f ca="1">IFERROR(VLOOKUP($B29,'Dummy Invoice Summary'!$A$7:$AJ$17,35,FALSE),"")</f>
        <v/>
      </c>
    </row>
    <row r="30" spans="2:10" x14ac:dyDescent="0.3">
      <c r="B30" s="119">
        <v>19</v>
      </c>
      <c r="C30" s="118"/>
      <c r="D30" s="119" t="str">
        <f ca="1">IFERROR(VLOOKUP($B30,'Dummy Invoice Summary'!$A$7:$AJ$17,15,FALSE),"")</f>
        <v/>
      </c>
      <c r="E30" s="133" t="str">
        <f ca="1">IFERROR(VLOOKUP($B30,'Dummy Invoice Summary'!$A$7:$AJ$17,16,FALSE),"")</f>
        <v/>
      </c>
      <c r="F30" s="134" t="str">
        <f ca="1">IFERROR(VLOOKUP($B30,'Dummy Invoice Summary'!$A$7:$AJ$17,7,FALSE),"")</f>
        <v/>
      </c>
      <c r="G30" s="135" t="str">
        <f ca="1">IFERROR(VLOOKUP($B30,'Dummy Invoice Summary'!$A$7:$AJ$17,25,FALSE),"")</f>
        <v/>
      </c>
      <c r="H30" s="135" t="str">
        <f ca="1">IFERROR(VLOOKUP($B30,'Dummy Invoice Summary'!$A$7:$AJ$17,27,FALSE),"")</f>
        <v/>
      </c>
      <c r="I30" s="134" t="str">
        <f ca="1">IFERROR(VLOOKUP($B30,'Dummy Invoice Summary'!$A$7:$AJ$17,36,FALSE),"")</f>
        <v/>
      </c>
      <c r="J30" s="135" t="str">
        <f ca="1">IFERROR(VLOOKUP($B30,'Dummy Invoice Summary'!$A$7:$AJ$17,35,FALSE),"")</f>
        <v/>
      </c>
    </row>
    <row r="31" spans="2:10" x14ac:dyDescent="0.3">
      <c r="B31" s="119">
        <v>20</v>
      </c>
      <c r="C31" s="118"/>
      <c r="D31" s="119" t="str">
        <f ca="1">IFERROR(VLOOKUP($B31,'Dummy Invoice Summary'!$A$7:$AJ$17,15,FALSE),"")</f>
        <v/>
      </c>
      <c r="E31" s="133" t="str">
        <f ca="1">IFERROR(VLOOKUP($B31,'Dummy Invoice Summary'!$A$7:$AJ$17,16,FALSE),"")</f>
        <v/>
      </c>
      <c r="F31" s="134" t="str">
        <f ca="1">IFERROR(VLOOKUP($B31,'Dummy Invoice Summary'!$A$7:$AJ$17,7,FALSE),"")</f>
        <v/>
      </c>
      <c r="G31" s="135" t="str">
        <f ca="1">IFERROR(VLOOKUP($B31,'Dummy Invoice Summary'!$A$7:$AJ$17,25,FALSE),"")</f>
        <v/>
      </c>
      <c r="H31" s="135" t="str">
        <f ca="1">IFERROR(VLOOKUP($B31,'Dummy Invoice Summary'!$A$7:$AJ$17,27,FALSE),"")</f>
        <v/>
      </c>
      <c r="I31" s="134" t="str">
        <f ca="1">IFERROR(VLOOKUP($B31,'Dummy Invoice Summary'!$A$7:$AJ$17,36,FALSE),"")</f>
        <v/>
      </c>
      <c r="J31" s="135" t="str">
        <f ca="1">IFERROR(VLOOKUP($B31,'Dummy Invoice Summary'!$A$7:$AJ$17,35,FALSE),"")</f>
        <v/>
      </c>
    </row>
    <row r="32" spans="2:10" x14ac:dyDescent="0.3">
      <c r="B32" s="119">
        <v>21</v>
      </c>
      <c r="C32" s="118"/>
      <c r="D32" s="119" t="str">
        <f ca="1">IFERROR(VLOOKUP($B32,'Dummy Invoice Summary'!$A$7:$AJ$17,15,FALSE),"")</f>
        <v/>
      </c>
      <c r="E32" s="133" t="str">
        <f ca="1">IFERROR(VLOOKUP($B32,'Dummy Invoice Summary'!$A$7:$AJ$17,16,FALSE),"")</f>
        <v/>
      </c>
      <c r="F32" s="134" t="str">
        <f ca="1">IFERROR(VLOOKUP($B32,'Dummy Invoice Summary'!$A$7:$AJ$17,7,FALSE),"")</f>
        <v/>
      </c>
      <c r="G32" s="135" t="str">
        <f ca="1">IFERROR(VLOOKUP($B32,'Dummy Invoice Summary'!$A$7:$AJ$17,25,FALSE),"")</f>
        <v/>
      </c>
      <c r="H32" s="135" t="str">
        <f ca="1">IFERROR(VLOOKUP($B32,'Dummy Invoice Summary'!$A$7:$AJ$17,27,FALSE),"")</f>
        <v/>
      </c>
      <c r="I32" s="134" t="str">
        <f ca="1">IFERROR(VLOOKUP($B32,'Dummy Invoice Summary'!$A$7:$AJ$17,36,FALSE),"")</f>
        <v/>
      </c>
      <c r="J32" s="135" t="str">
        <f ca="1">IFERROR(VLOOKUP($B32,'Dummy Invoice Summary'!$A$7:$AJ$17,35,FALSE),"")</f>
        <v/>
      </c>
    </row>
    <row r="33" spans="2:10" x14ac:dyDescent="0.3">
      <c r="B33" s="119">
        <v>22</v>
      </c>
      <c r="C33" s="118"/>
      <c r="D33" s="119" t="str">
        <f ca="1">IFERROR(VLOOKUP($B33,'Dummy Invoice Summary'!$A$7:$AJ$17,15,FALSE),"")</f>
        <v/>
      </c>
      <c r="E33" s="133" t="str">
        <f ca="1">IFERROR(VLOOKUP($B33,'Dummy Invoice Summary'!$A$7:$AJ$17,16,FALSE),"")</f>
        <v/>
      </c>
      <c r="F33" s="134" t="str">
        <f ca="1">IFERROR(VLOOKUP($B33,'Dummy Invoice Summary'!$A$7:$AJ$17,7,FALSE),"")</f>
        <v/>
      </c>
      <c r="G33" s="135" t="str">
        <f ca="1">IFERROR(VLOOKUP($B33,'Dummy Invoice Summary'!$A$7:$AJ$17,25,FALSE),"")</f>
        <v/>
      </c>
      <c r="H33" s="135" t="str">
        <f ca="1">IFERROR(VLOOKUP($B33,'Dummy Invoice Summary'!$A$7:$AJ$17,27,FALSE),"")</f>
        <v/>
      </c>
      <c r="I33" s="134" t="str">
        <f ca="1">IFERROR(VLOOKUP($B33,'Dummy Invoice Summary'!$A$7:$AJ$17,36,FALSE),"")</f>
        <v/>
      </c>
      <c r="J33" s="135" t="str">
        <f ca="1">IFERROR(VLOOKUP($B33,'Dummy Invoice Summary'!$A$7:$AJ$17,35,FALSE),"")</f>
        <v/>
      </c>
    </row>
    <row r="34" spans="2:10" x14ac:dyDescent="0.3">
      <c r="B34" s="119">
        <v>23</v>
      </c>
      <c r="C34" s="118"/>
      <c r="D34" s="119" t="str">
        <f ca="1">IFERROR(VLOOKUP($B34,'Dummy Invoice Summary'!$A$7:$AJ$17,15,FALSE),"")</f>
        <v/>
      </c>
      <c r="E34" s="133" t="str">
        <f ca="1">IFERROR(VLOOKUP($B34,'Dummy Invoice Summary'!$A$7:$AJ$17,16,FALSE),"")</f>
        <v/>
      </c>
      <c r="F34" s="134" t="str">
        <f ca="1">IFERROR(VLOOKUP($B34,'Dummy Invoice Summary'!$A$7:$AJ$17,7,FALSE),"")</f>
        <v/>
      </c>
      <c r="G34" s="135" t="str">
        <f ca="1">IFERROR(VLOOKUP($B34,'Dummy Invoice Summary'!$A$7:$AJ$17,25,FALSE),"")</f>
        <v/>
      </c>
      <c r="H34" s="135" t="str">
        <f ca="1">IFERROR(VLOOKUP($B34,'Dummy Invoice Summary'!$A$7:$AJ$17,27,FALSE),"")</f>
        <v/>
      </c>
      <c r="I34" s="134" t="str">
        <f ca="1">IFERROR(VLOOKUP($B34,'Dummy Invoice Summary'!$A$7:$AJ$17,36,FALSE),"")</f>
        <v/>
      </c>
      <c r="J34" s="135" t="str">
        <f ca="1">IFERROR(VLOOKUP($B34,'Dummy Invoice Summary'!$A$7:$AJ$17,35,FALSE),"")</f>
        <v/>
      </c>
    </row>
    <row r="35" spans="2:10" x14ac:dyDescent="0.3">
      <c r="B35" s="119">
        <v>24</v>
      </c>
      <c r="C35" s="118"/>
      <c r="D35" s="119" t="str">
        <f ca="1">IFERROR(VLOOKUP($B35,'Dummy Invoice Summary'!$A$7:$AJ$17,15,FALSE),"")</f>
        <v/>
      </c>
      <c r="E35" s="133" t="str">
        <f ca="1">IFERROR(VLOOKUP($B35,'Dummy Invoice Summary'!$A$7:$AJ$17,16,FALSE),"")</f>
        <v/>
      </c>
      <c r="F35" s="134" t="str">
        <f ca="1">IFERROR(VLOOKUP($B35,'Dummy Invoice Summary'!$A$7:$AJ$17,7,FALSE),"")</f>
        <v/>
      </c>
      <c r="G35" s="135" t="str">
        <f ca="1">IFERROR(VLOOKUP($B35,'Dummy Invoice Summary'!$A$7:$AJ$17,25,FALSE),"")</f>
        <v/>
      </c>
      <c r="H35" s="135" t="str">
        <f ca="1">IFERROR(VLOOKUP($B35,'Dummy Invoice Summary'!$A$7:$AJ$17,27,FALSE),"")</f>
        <v/>
      </c>
      <c r="I35" s="134" t="str">
        <f ca="1">IFERROR(VLOOKUP($B35,'Dummy Invoice Summary'!$A$7:$AJ$17,36,FALSE),"")</f>
        <v/>
      </c>
      <c r="J35" s="135" t="str">
        <f ca="1">IFERROR(VLOOKUP($B35,'Dummy Invoice Summary'!$A$7:$AJ$17,35,FALSE),"")</f>
        <v/>
      </c>
    </row>
    <row r="36" spans="2:10" x14ac:dyDescent="0.3">
      <c r="B36" s="119">
        <v>25</v>
      </c>
      <c r="C36" s="118"/>
      <c r="D36" s="119" t="str">
        <f ca="1">IFERROR(VLOOKUP($B36,'Dummy Invoice Summary'!$A$7:$AJ$17,15,FALSE),"")</f>
        <v/>
      </c>
      <c r="E36" s="133" t="str">
        <f ca="1">IFERROR(VLOOKUP($B36,'Dummy Invoice Summary'!$A$7:$AJ$17,16,FALSE),"")</f>
        <v/>
      </c>
      <c r="F36" s="134" t="str">
        <f ca="1">IFERROR(VLOOKUP($B36,'Dummy Invoice Summary'!$A$7:$AJ$17,7,FALSE),"")</f>
        <v/>
      </c>
      <c r="G36" s="135" t="str">
        <f ca="1">IFERROR(VLOOKUP($B36,'Dummy Invoice Summary'!$A$7:$AJ$17,25,FALSE),"")</f>
        <v/>
      </c>
      <c r="H36" s="135" t="str">
        <f ca="1">IFERROR(VLOOKUP($B36,'Dummy Invoice Summary'!$A$7:$AJ$17,27,FALSE),"")</f>
        <v/>
      </c>
      <c r="I36" s="134" t="str">
        <f ca="1">IFERROR(VLOOKUP($B36,'Dummy Invoice Summary'!$A$7:$AJ$17,36,FALSE),"")</f>
        <v/>
      </c>
      <c r="J36" s="135" t="str">
        <f ca="1">IFERROR(VLOOKUP($B36,'Dummy Invoice Summary'!$A$7:$AJ$17,35,FALSE),"")</f>
        <v/>
      </c>
    </row>
    <row r="37" spans="2:10" x14ac:dyDescent="0.3">
      <c r="B37" s="119">
        <v>26</v>
      </c>
      <c r="C37" s="118"/>
      <c r="D37" s="119" t="str">
        <f ca="1">IFERROR(VLOOKUP($B37,'Dummy Invoice Summary'!$A$7:$AJ$17,15,FALSE),"")</f>
        <v/>
      </c>
      <c r="E37" s="133" t="str">
        <f ca="1">IFERROR(VLOOKUP($B37,'Dummy Invoice Summary'!$A$7:$AJ$17,16,FALSE),"")</f>
        <v/>
      </c>
      <c r="F37" s="134" t="str">
        <f ca="1">IFERROR(VLOOKUP($B37,'Dummy Invoice Summary'!$A$7:$AJ$17,7,FALSE),"")</f>
        <v/>
      </c>
      <c r="G37" s="135" t="str">
        <f ca="1">IFERROR(VLOOKUP($B37,'Dummy Invoice Summary'!$A$7:$AJ$17,25,FALSE),"")</f>
        <v/>
      </c>
      <c r="H37" s="135" t="str">
        <f ca="1">IFERROR(VLOOKUP($B37,'Dummy Invoice Summary'!$A$7:$AJ$17,27,FALSE),"")</f>
        <v/>
      </c>
      <c r="I37" s="134" t="str">
        <f ca="1">IFERROR(VLOOKUP($B37,'Dummy Invoice Summary'!$A$7:$AJ$17,36,FALSE),"")</f>
        <v/>
      </c>
      <c r="J37" s="135" t="str">
        <f ca="1">IFERROR(VLOOKUP($B37,'Dummy Invoice Summary'!$A$7:$AJ$17,35,FALSE),"")</f>
        <v/>
      </c>
    </row>
    <row r="38" spans="2:10" x14ac:dyDescent="0.3">
      <c r="B38" s="119">
        <v>27</v>
      </c>
      <c r="C38" s="118"/>
      <c r="D38" s="119" t="str">
        <f ca="1">IFERROR(VLOOKUP($B38,'Dummy Invoice Summary'!$A$7:$AJ$17,15,FALSE),"")</f>
        <v/>
      </c>
      <c r="E38" s="133" t="str">
        <f ca="1">IFERROR(VLOOKUP($B38,'Dummy Invoice Summary'!$A$7:$AJ$17,16,FALSE),"")</f>
        <v/>
      </c>
      <c r="F38" s="134" t="str">
        <f ca="1">IFERROR(VLOOKUP($B38,'Dummy Invoice Summary'!$A$7:$AJ$17,7,FALSE),"")</f>
        <v/>
      </c>
      <c r="G38" s="135" t="str">
        <f ca="1">IFERROR(VLOOKUP($B38,'Dummy Invoice Summary'!$A$7:$AJ$17,25,FALSE),"")</f>
        <v/>
      </c>
      <c r="H38" s="135" t="str">
        <f ca="1">IFERROR(VLOOKUP($B38,'Dummy Invoice Summary'!$A$7:$AJ$17,27,FALSE),"")</f>
        <v/>
      </c>
      <c r="I38" s="134" t="str">
        <f ca="1">IFERROR(VLOOKUP($B38,'Dummy Invoice Summary'!$A$7:$AJ$17,36,FALSE),"")</f>
        <v/>
      </c>
      <c r="J38" s="135" t="str">
        <f ca="1">IFERROR(VLOOKUP($B38,'Dummy Invoice Summary'!$A$7:$AJ$17,35,FALSE),"")</f>
        <v/>
      </c>
    </row>
    <row r="39" spans="2:10" x14ac:dyDescent="0.3">
      <c r="B39" s="119">
        <v>28</v>
      </c>
      <c r="C39" s="118"/>
      <c r="D39" s="119" t="str">
        <f ca="1">IFERROR(VLOOKUP($B39,'Dummy Invoice Summary'!$A$7:$AJ$17,15,FALSE),"")</f>
        <v/>
      </c>
      <c r="E39" s="133" t="str">
        <f ca="1">IFERROR(VLOOKUP($B39,'Dummy Invoice Summary'!$A$7:$AJ$17,16,FALSE),"")</f>
        <v/>
      </c>
      <c r="F39" s="134" t="str">
        <f ca="1">IFERROR(VLOOKUP($B39,'Dummy Invoice Summary'!$A$7:$AJ$17,7,FALSE),"")</f>
        <v/>
      </c>
      <c r="G39" s="135" t="str">
        <f ca="1">IFERROR(VLOOKUP($B39,'Dummy Invoice Summary'!$A$7:$AJ$17,25,FALSE),"")</f>
        <v/>
      </c>
      <c r="H39" s="135" t="str">
        <f ca="1">IFERROR(VLOOKUP($B39,'Dummy Invoice Summary'!$A$7:$AJ$17,27,FALSE),"")</f>
        <v/>
      </c>
      <c r="I39" s="134" t="str">
        <f ca="1">IFERROR(VLOOKUP($B39,'Dummy Invoice Summary'!$A$7:$AJ$17,36,FALSE),"")</f>
        <v/>
      </c>
      <c r="J39" s="135" t="str">
        <f ca="1">IFERROR(VLOOKUP($B39,'Dummy Invoice Summary'!$A$7:$AJ$17,35,FALSE),"")</f>
        <v/>
      </c>
    </row>
    <row r="40" spans="2:10" x14ac:dyDescent="0.3">
      <c r="B40" s="119">
        <v>29</v>
      </c>
      <c r="C40" s="118"/>
      <c r="D40" s="119" t="str">
        <f ca="1">IFERROR(VLOOKUP($B40,'Dummy Invoice Summary'!$A$7:$AJ$17,15,FALSE),"")</f>
        <v/>
      </c>
      <c r="E40" s="133" t="str">
        <f ca="1">IFERROR(VLOOKUP($B40,'Dummy Invoice Summary'!$A$7:$AJ$17,16,FALSE),"")</f>
        <v/>
      </c>
      <c r="F40" s="134" t="str">
        <f ca="1">IFERROR(VLOOKUP($B40,'Dummy Invoice Summary'!$A$7:$AJ$17,7,FALSE),"")</f>
        <v/>
      </c>
      <c r="G40" s="135" t="str">
        <f ca="1">IFERROR(VLOOKUP($B40,'Dummy Invoice Summary'!$A$7:$AJ$17,25,FALSE),"")</f>
        <v/>
      </c>
      <c r="H40" s="135" t="str">
        <f ca="1">IFERROR(VLOOKUP($B40,'Dummy Invoice Summary'!$A$7:$AJ$17,27,FALSE),"")</f>
        <v/>
      </c>
      <c r="I40" s="134" t="str">
        <f ca="1">IFERROR(VLOOKUP($B40,'Dummy Invoice Summary'!$A$7:$AJ$17,36,FALSE),"")</f>
        <v/>
      </c>
      <c r="J40" s="135" t="str">
        <f ca="1">IFERROR(VLOOKUP($B40,'Dummy Invoice Summary'!$A$7:$AJ$17,35,FALSE),"")</f>
        <v/>
      </c>
    </row>
    <row r="41" spans="2:10" x14ac:dyDescent="0.3">
      <c r="B41" s="119">
        <v>30</v>
      </c>
      <c r="C41" s="118"/>
      <c r="D41" s="119" t="str">
        <f ca="1">IFERROR(VLOOKUP($B41,'Dummy Invoice Summary'!$A$7:$AJ$17,15,FALSE),"")</f>
        <v/>
      </c>
      <c r="E41" s="133" t="str">
        <f ca="1">IFERROR(VLOOKUP($B41,'Dummy Invoice Summary'!$A$7:$AJ$17,16,FALSE),"")</f>
        <v/>
      </c>
      <c r="F41" s="134" t="str">
        <f ca="1">IFERROR(VLOOKUP($B41,'Dummy Invoice Summary'!$A$7:$AJ$17,7,FALSE),"")</f>
        <v/>
      </c>
      <c r="G41" s="135" t="str">
        <f ca="1">IFERROR(VLOOKUP($B41,'Dummy Invoice Summary'!$A$7:$AJ$17,25,FALSE),"")</f>
        <v/>
      </c>
      <c r="H41" s="135" t="str">
        <f ca="1">IFERROR(VLOOKUP($B41,'Dummy Invoice Summary'!$A$7:$AJ$17,27,FALSE),"")</f>
        <v/>
      </c>
      <c r="I41" s="134" t="str">
        <f ca="1">IFERROR(VLOOKUP($B41,'Dummy Invoice Summary'!$A$7:$AJ$17,36,FALSE),"")</f>
        <v/>
      </c>
      <c r="J41" s="135" t="str">
        <f ca="1">IFERROR(VLOOKUP($B41,'Dummy Invoice Summary'!$A$7:$AJ$17,35,FALSE),"")</f>
        <v/>
      </c>
    </row>
    <row r="42" spans="2:10" x14ac:dyDescent="0.3">
      <c r="B42" s="119">
        <v>31</v>
      </c>
      <c r="C42" s="118"/>
      <c r="D42" s="119" t="str">
        <f ca="1">IFERROR(VLOOKUP($B42,'Dummy Invoice Summary'!$A$7:$AJ$17,15,FALSE),"")</f>
        <v/>
      </c>
      <c r="E42" s="133" t="str">
        <f ca="1">IFERROR(VLOOKUP($B42,'Dummy Invoice Summary'!$A$7:$AJ$17,16,FALSE),"")</f>
        <v/>
      </c>
      <c r="F42" s="134" t="str">
        <f ca="1">IFERROR(VLOOKUP($B42,'Dummy Invoice Summary'!$A$7:$AJ$17,7,FALSE),"")</f>
        <v/>
      </c>
      <c r="G42" s="135" t="str">
        <f ca="1">IFERROR(VLOOKUP($B42,'Dummy Invoice Summary'!$A$7:$AJ$17,25,FALSE),"")</f>
        <v/>
      </c>
      <c r="H42" s="135" t="str">
        <f ca="1">IFERROR(VLOOKUP($B42,'Dummy Invoice Summary'!$A$7:$AJ$17,27,FALSE),"")</f>
        <v/>
      </c>
      <c r="I42" s="134" t="str">
        <f ca="1">IFERROR(VLOOKUP($B42,'Dummy Invoice Summary'!$A$7:$AJ$17,36,FALSE),"")</f>
        <v/>
      </c>
      <c r="J42" s="135" t="str">
        <f ca="1">IFERROR(VLOOKUP($B42,'Dummy Invoice Summary'!$A$7:$AJ$17,35,FALSE),"")</f>
        <v/>
      </c>
    </row>
    <row r="43" spans="2:10" x14ac:dyDescent="0.3">
      <c r="B43" s="119">
        <v>32</v>
      </c>
      <c r="C43" s="118"/>
      <c r="D43" s="119" t="str">
        <f ca="1">IFERROR(VLOOKUP($B43,'Dummy Invoice Summary'!$A$7:$AJ$17,15,FALSE),"")</f>
        <v/>
      </c>
      <c r="E43" s="133" t="str">
        <f ca="1">IFERROR(VLOOKUP($B43,'Dummy Invoice Summary'!$A$7:$AJ$17,16,FALSE),"")</f>
        <v/>
      </c>
      <c r="F43" s="134" t="str">
        <f ca="1">IFERROR(VLOOKUP($B43,'Dummy Invoice Summary'!$A$7:$AJ$17,7,FALSE),"")</f>
        <v/>
      </c>
      <c r="G43" s="135" t="str">
        <f ca="1">IFERROR(VLOOKUP($B43,'Dummy Invoice Summary'!$A$7:$AJ$17,25,FALSE),"")</f>
        <v/>
      </c>
      <c r="H43" s="135" t="str">
        <f ca="1">IFERROR(VLOOKUP($B43,'Dummy Invoice Summary'!$A$7:$AJ$17,27,FALSE),"")</f>
        <v/>
      </c>
      <c r="I43" s="134" t="str">
        <f ca="1">IFERROR(VLOOKUP($B43,'Dummy Invoice Summary'!$A$7:$AJ$17,36,FALSE),"")</f>
        <v/>
      </c>
      <c r="J43" s="135" t="str">
        <f ca="1">IFERROR(VLOOKUP($B43,'Dummy Invoice Summary'!$A$7:$AJ$17,35,FALSE),"")</f>
        <v/>
      </c>
    </row>
    <row r="44" spans="2:10" x14ac:dyDescent="0.3">
      <c r="B44" s="119">
        <v>33</v>
      </c>
      <c r="C44" s="118"/>
      <c r="D44" s="119" t="str">
        <f ca="1">IFERROR(VLOOKUP($B44,'Dummy Invoice Summary'!$A$7:$AJ$17,15,FALSE),"")</f>
        <v/>
      </c>
      <c r="E44" s="133" t="str">
        <f ca="1">IFERROR(VLOOKUP($B44,'Dummy Invoice Summary'!$A$7:$AJ$17,16,FALSE),"")</f>
        <v/>
      </c>
      <c r="F44" s="134" t="str">
        <f ca="1">IFERROR(VLOOKUP($B44,'Dummy Invoice Summary'!$A$7:$AJ$17,7,FALSE),"")</f>
        <v/>
      </c>
      <c r="G44" s="135" t="str">
        <f ca="1">IFERROR(VLOOKUP($B44,'Dummy Invoice Summary'!$A$7:$AJ$17,25,FALSE),"")</f>
        <v/>
      </c>
      <c r="H44" s="135" t="str">
        <f ca="1">IFERROR(VLOOKUP($B44,'Dummy Invoice Summary'!$A$7:$AJ$17,27,FALSE),"")</f>
        <v/>
      </c>
      <c r="I44" s="134" t="str">
        <f ca="1">IFERROR(VLOOKUP($B44,'Dummy Invoice Summary'!$A$7:$AJ$17,36,FALSE),"")</f>
        <v/>
      </c>
      <c r="J44" s="135" t="str">
        <f ca="1">IFERROR(VLOOKUP($B44,'Dummy Invoice Summary'!$A$7:$AJ$17,35,FALSE),"")</f>
        <v/>
      </c>
    </row>
    <row r="45" spans="2:10" x14ac:dyDescent="0.3">
      <c r="B45" s="119">
        <v>34</v>
      </c>
      <c r="C45" s="118"/>
      <c r="D45" s="119" t="str">
        <f ca="1">IFERROR(VLOOKUP($B45,'Dummy Invoice Summary'!$A$7:$AJ$17,15,FALSE),"")</f>
        <v/>
      </c>
      <c r="E45" s="133" t="str">
        <f ca="1">IFERROR(VLOOKUP($B45,'Dummy Invoice Summary'!$A$7:$AJ$17,16,FALSE),"")</f>
        <v/>
      </c>
      <c r="F45" s="134" t="str">
        <f ca="1">IFERROR(VLOOKUP($B45,'Dummy Invoice Summary'!$A$7:$AJ$17,7,FALSE),"")</f>
        <v/>
      </c>
      <c r="G45" s="135" t="str">
        <f ca="1">IFERROR(VLOOKUP($B45,'Dummy Invoice Summary'!$A$7:$AJ$17,25,FALSE),"")</f>
        <v/>
      </c>
      <c r="H45" s="135" t="str">
        <f ca="1">IFERROR(VLOOKUP($B45,'Dummy Invoice Summary'!$A$7:$AJ$17,27,FALSE),"")</f>
        <v/>
      </c>
      <c r="I45" s="134" t="str">
        <f ca="1">IFERROR(VLOOKUP($B45,'Dummy Invoice Summary'!$A$7:$AJ$17,36,FALSE),"")</f>
        <v/>
      </c>
      <c r="J45" s="135" t="str">
        <f ca="1">IFERROR(VLOOKUP($B45,'Dummy Invoice Summary'!$A$7:$AJ$17,35,FALSE),"")</f>
        <v/>
      </c>
    </row>
    <row r="46" spans="2:10" x14ac:dyDescent="0.3">
      <c r="B46" s="119">
        <v>35</v>
      </c>
      <c r="C46" s="118"/>
      <c r="D46" s="119" t="str">
        <f ca="1">IFERROR(VLOOKUP($B46,'Dummy Invoice Summary'!$A$7:$AJ$17,15,FALSE),"")</f>
        <v/>
      </c>
      <c r="E46" s="133" t="str">
        <f ca="1">IFERROR(VLOOKUP($B46,'Dummy Invoice Summary'!$A$7:$AJ$17,16,FALSE),"")</f>
        <v/>
      </c>
      <c r="F46" s="134" t="str">
        <f ca="1">IFERROR(VLOOKUP($B46,'Dummy Invoice Summary'!$A$7:$AJ$17,7,FALSE),"")</f>
        <v/>
      </c>
      <c r="G46" s="135" t="str">
        <f ca="1">IFERROR(VLOOKUP($B46,'Dummy Invoice Summary'!$A$7:$AJ$17,25,FALSE),"")</f>
        <v/>
      </c>
      <c r="H46" s="135" t="str">
        <f ca="1">IFERROR(VLOOKUP($B46,'Dummy Invoice Summary'!$A$7:$AJ$17,27,FALSE),"")</f>
        <v/>
      </c>
      <c r="I46" s="134" t="str">
        <f ca="1">IFERROR(VLOOKUP($B46,'Dummy Invoice Summary'!$A$7:$AJ$17,36,FALSE),"")</f>
        <v/>
      </c>
      <c r="J46" s="135" t="str">
        <f ca="1">IFERROR(VLOOKUP($B46,'Dummy Invoice Summary'!$A$7:$AJ$17,35,FALSE),"")</f>
        <v/>
      </c>
    </row>
    <row r="47" spans="2:10" x14ac:dyDescent="0.3">
      <c r="B47" s="119">
        <v>36</v>
      </c>
      <c r="C47" s="118"/>
      <c r="D47" s="119" t="str">
        <f ca="1">IFERROR(VLOOKUP($B47,'Dummy Invoice Summary'!$A$7:$AJ$17,15,FALSE),"")</f>
        <v/>
      </c>
      <c r="E47" s="133" t="str">
        <f ca="1">IFERROR(VLOOKUP($B47,'Dummy Invoice Summary'!$A$7:$AJ$17,16,FALSE),"")</f>
        <v/>
      </c>
      <c r="F47" s="134" t="str">
        <f ca="1">IFERROR(VLOOKUP($B47,'Dummy Invoice Summary'!$A$7:$AJ$17,7,FALSE),"")</f>
        <v/>
      </c>
      <c r="G47" s="135" t="str">
        <f ca="1">IFERROR(VLOOKUP($B47,'Dummy Invoice Summary'!$A$7:$AJ$17,25,FALSE),"")</f>
        <v/>
      </c>
      <c r="H47" s="135" t="str">
        <f ca="1">IFERROR(VLOOKUP($B47,'Dummy Invoice Summary'!$A$7:$AJ$17,27,FALSE),"")</f>
        <v/>
      </c>
      <c r="I47" s="134" t="str">
        <f ca="1">IFERROR(VLOOKUP($B47,'Dummy Invoice Summary'!$A$7:$AJ$17,36,FALSE),"")</f>
        <v/>
      </c>
      <c r="J47" s="135" t="str">
        <f ca="1">IFERROR(VLOOKUP($B47,'Dummy Invoice Summary'!$A$7:$AJ$17,35,FALSE),"")</f>
        <v/>
      </c>
    </row>
    <row r="48" spans="2:10" x14ac:dyDescent="0.3">
      <c r="B48" s="119">
        <v>37</v>
      </c>
      <c r="C48" s="118"/>
      <c r="D48" s="119" t="str">
        <f ca="1">IFERROR(VLOOKUP($B48,'Dummy Invoice Summary'!$A$7:$AJ$17,15,FALSE),"")</f>
        <v/>
      </c>
      <c r="E48" s="133" t="str">
        <f ca="1">IFERROR(VLOOKUP($B48,'Dummy Invoice Summary'!$A$7:$AJ$17,16,FALSE),"")</f>
        <v/>
      </c>
      <c r="F48" s="134" t="str">
        <f ca="1">IFERROR(VLOOKUP($B48,'Dummy Invoice Summary'!$A$7:$AJ$17,7,FALSE),"")</f>
        <v/>
      </c>
      <c r="G48" s="135" t="str">
        <f ca="1">IFERROR(VLOOKUP($B48,'Dummy Invoice Summary'!$A$7:$AJ$17,25,FALSE),"")</f>
        <v/>
      </c>
      <c r="H48" s="135" t="str">
        <f ca="1">IFERROR(VLOOKUP($B48,'Dummy Invoice Summary'!$A$7:$AJ$17,27,FALSE),"")</f>
        <v/>
      </c>
      <c r="I48" s="134" t="str">
        <f ca="1">IFERROR(VLOOKUP($B48,'Dummy Invoice Summary'!$A$7:$AJ$17,36,FALSE),"")</f>
        <v/>
      </c>
      <c r="J48" s="135" t="str">
        <f ca="1">IFERROR(VLOOKUP($B48,'Dummy Invoice Summary'!$A$7:$AJ$17,35,FALSE),"")</f>
        <v/>
      </c>
    </row>
    <row r="49" spans="2:10" x14ac:dyDescent="0.3">
      <c r="B49" s="119">
        <v>38</v>
      </c>
      <c r="C49" s="118"/>
      <c r="D49" s="119" t="str">
        <f ca="1">IFERROR(VLOOKUP($B49,'Dummy Invoice Summary'!$A$7:$AJ$17,15,FALSE),"")</f>
        <v/>
      </c>
      <c r="E49" s="133" t="str">
        <f ca="1">IFERROR(VLOOKUP($B49,'Dummy Invoice Summary'!$A$7:$AJ$17,16,FALSE),"")</f>
        <v/>
      </c>
      <c r="F49" s="134" t="str">
        <f ca="1">IFERROR(VLOOKUP($B49,'Dummy Invoice Summary'!$A$7:$AJ$17,7,FALSE),"")</f>
        <v/>
      </c>
      <c r="G49" s="135" t="str">
        <f ca="1">IFERROR(VLOOKUP($B49,'Dummy Invoice Summary'!$A$7:$AJ$17,25,FALSE),"")</f>
        <v/>
      </c>
      <c r="H49" s="135" t="str">
        <f ca="1">IFERROR(VLOOKUP($B49,'Dummy Invoice Summary'!$A$7:$AJ$17,27,FALSE),"")</f>
        <v/>
      </c>
      <c r="I49" s="134" t="str">
        <f ca="1">IFERROR(VLOOKUP($B49,'Dummy Invoice Summary'!$A$7:$AJ$17,36,FALSE),"")</f>
        <v/>
      </c>
      <c r="J49" s="135" t="str">
        <f ca="1">IFERROR(VLOOKUP($B49,'Dummy Invoice Summary'!$A$7:$AJ$17,35,FALSE),"")</f>
        <v/>
      </c>
    </row>
    <row r="50" spans="2:10" x14ac:dyDescent="0.3">
      <c r="B50" s="119">
        <v>39</v>
      </c>
      <c r="C50" s="118"/>
      <c r="D50" s="119" t="str">
        <f ca="1">IFERROR(VLOOKUP($B50,'Dummy Invoice Summary'!$A$7:$AJ$17,15,FALSE),"")</f>
        <v/>
      </c>
      <c r="E50" s="133" t="str">
        <f ca="1">IFERROR(VLOOKUP($B50,'Dummy Invoice Summary'!$A$7:$AJ$17,16,FALSE),"")</f>
        <v/>
      </c>
      <c r="F50" s="134" t="str">
        <f ca="1">IFERROR(VLOOKUP($B50,'Dummy Invoice Summary'!$A$7:$AJ$17,7,FALSE),"")</f>
        <v/>
      </c>
      <c r="G50" s="135" t="str">
        <f ca="1">IFERROR(VLOOKUP($B50,'Dummy Invoice Summary'!$A$7:$AJ$17,25,FALSE),"")</f>
        <v/>
      </c>
      <c r="H50" s="135" t="str">
        <f ca="1">IFERROR(VLOOKUP($B50,'Dummy Invoice Summary'!$A$7:$AJ$17,27,FALSE),"")</f>
        <v/>
      </c>
      <c r="I50" s="134" t="str">
        <f ca="1">IFERROR(VLOOKUP($B50,'Dummy Invoice Summary'!$A$7:$AJ$17,36,FALSE),"")</f>
        <v/>
      </c>
      <c r="J50" s="135" t="str">
        <f ca="1">IFERROR(VLOOKUP($B50,'Dummy Invoice Summary'!$A$7:$AJ$17,35,FALSE),"")</f>
        <v/>
      </c>
    </row>
    <row r="51" spans="2:10" x14ac:dyDescent="0.3">
      <c r="B51" s="119">
        <v>40</v>
      </c>
      <c r="C51" s="118"/>
      <c r="D51" s="119" t="str">
        <f ca="1">IFERROR(VLOOKUP($B51,'Dummy Invoice Summary'!$A$7:$AJ$17,15,FALSE),"")</f>
        <v/>
      </c>
      <c r="E51" s="133" t="str">
        <f ca="1">IFERROR(VLOOKUP($B51,'Dummy Invoice Summary'!$A$7:$AJ$17,16,FALSE),"")</f>
        <v/>
      </c>
      <c r="F51" s="134" t="str">
        <f ca="1">IFERROR(VLOOKUP($B51,'Dummy Invoice Summary'!$A$7:$AJ$17,7,FALSE),"")</f>
        <v/>
      </c>
      <c r="G51" s="135" t="str">
        <f ca="1">IFERROR(VLOOKUP($B51,'Dummy Invoice Summary'!$A$7:$AJ$17,25,FALSE),"")</f>
        <v/>
      </c>
      <c r="H51" s="135" t="str">
        <f ca="1">IFERROR(VLOOKUP($B51,'Dummy Invoice Summary'!$A$7:$AJ$17,27,FALSE),"")</f>
        <v/>
      </c>
      <c r="I51" s="134" t="str">
        <f ca="1">IFERROR(VLOOKUP($B51,'Dummy Invoice Summary'!$A$7:$AJ$17,36,FALSE),"")</f>
        <v/>
      </c>
      <c r="J51" s="135" t="str">
        <f ca="1">IFERROR(VLOOKUP($B51,'Dummy Invoice Summary'!$A$7:$AJ$17,35,FALSE),"")</f>
        <v/>
      </c>
    </row>
    <row r="52" spans="2:10" x14ac:dyDescent="0.3">
      <c r="B52" s="119">
        <v>41</v>
      </c>
      <c r="C52" s="118"/>
      <c r="D52" s="119" t="str">
        <f ca="1">IFERROR(VLOOKUP($B52,'Dummy Invoice Summary'!$A$7:$AJ$17,15,FALSE),"")</f>
        <v/>
      </c>
      <c r="E52" s="133" t="str">
        <f ca="1">IFERROR(VLOOKUP($B52,'Dummy Invoice Summary'!$A$7:$AJ$17,16,FALSE),"")</f>
        <v/>
      </c>
      <c r="F52" s="134" t="str">
        <f ca="1">IFERROR(VLOOKUP($B52,'Dummy Invoice Summary'!$A$7:$AJ$17,7,FALSE),"")</f>
        <v/>
      </c>
      <c r="G52" s="135" t="str">
        <f ca="1">IFERROR(VLOOKUP($B52,'Dummy Invoice Summary'!$A$7:$AJ$17,25,FALSE),"")</f>
        <v/>
      </c>
      <c r="H52" s="135" t="str">
        <f ca="1">IFERROR(VLOOKUP($B52,'Dummy Invoice Summary'!$A$7:$AJ$17,27,FALSE),"")</f>
        <v/>
      </c>
      <c r="I52" s="134" t="str">
        <f ca="1">IFERROR(VLOOKUP($B52,'Dummy Invoice Summary'!$A$7:$AJ$17,36,FALSE),"")</f>
        <v/>
      </c>
      <c r="J52" s="135" t="str">
        <f ca="1">IFERROR(VLOOKUP($B52,'Dummy Invoice Summary'!$A$7:$AJ$17,35,FALSE),"")</f>
        <v/>
      </c>
    </row>
    <row r="53" spans="2:10" x14ac:dyDescent="0.3">
      <c r="B53" s="119">
        <v>42</v>
      </c>
      <c r="C53" s="118"/>
      <c r="D53" s="119" t="str">
        <f ca="1">IFERROR(VLOOKUP($B53,'Dummy Invoice Summary'!$A$7:$AJ$17,15,FALSE),"")</f>
        <v/>
      </c>
      <c r="E53" s="133" t="str">
        <f ca="1">IFERROR(VLOOKUP($B53,'Dummy Invoice Summary'!$A$7:$AJ$17,16,FALSE),"")</f>
        <v/>
      </c>
      <c r="F53" s="134" t="str">
        <f ca="1">IFERROR(VLOOKUP($B53,'Dummy Invoice Summary'!$A$7:$AJ$17,7,FALSE),"")</f>
        <v/>
      </c>
      <c r="G53" s="135" t="str">
        <f ca="1">IFERROR(VLOOKUP($B53,'Dummy Invoice Summary'!$A$7:$AJ$17,25,FALSE),"")</f>
        <v/>
      </c>
      <c r="H53" s="135" t="str">
        <f ca="1">IFERROR(VLOOKUP($B53,'Dummy Invoice Summary'!$A$7:$AJ$17,27,FALSE),"")</f>
        <v/>
      </c>
      <c r="I53" s="134" t="str">
        <f ca="1">IFERROR(VLOOKUP($B53,'Dummy Invoice Summary'!$A$7:$AJ$17,36,FALSE),"")</f>
        <v/>
      </c>
      <c r="J53" s="135" t="str">
        <f ca="1">IFERROR(VLOOKUP($B53,'Dummy Invoice Summary'!$A$7:$AJ$17,35,FALSE),"")</f>
        <v/>
      </c>
    </row>
    <row r="54" spans="2:10" x14ac:dyDescent="0.3">
      <c r="B54" s="119">
        <v>43</v>
      </c>
      <c r="C54" s="118"/>
      <c r="D54" s="119" t="str">
        <f ca="1">IFERROR(VLOOKUP($B54,'Dummy Invoice Summary'!$A$7:$AJ$17,15,FALSE),"")</f>
        <v/>
      </c>
      <c r="E54" s="133" t="str">
        <f ca="1">IFERROR(VLOOKUP($B54,'Dummy Invoice Summary'!$A$7:$AJ$17,16,FALSE),"")</f>
        <v/>
      </c>
      <c r="F54" s="134" t="str">
        <f ca="1">IFERROR(VLOOKUP($B54,'Dummy Invoice Summary'!$A$7:$AJ$17,7,FALSE),"")</f>
        <v/>
      </c>
      <c r="G54" s="135" t="str">
        <f ca="1">IFERROR(VLOOKUP($B54,'Dummy Invoice Summary'!$A$7:$AJ$17,25,FALSE),"")</f>
        <v/>
      </c>
      <c r="H54" s="135" t="str">
        <f ca="1">IFERROR(VLOOKUP($B54,'Dummy Invoice Summary'!$A$7:$AJ$17,27,FALSE),"")</f>
        <v/>
      </c>
      <c r="I54" s="134" t="str">
        <f ca="1">IFERROR(VLOOKUP($B54,'Dummy Invoice Summary'!$A$7:$AJ$17,36,FALSE),"")</f>
        <v/>
      </c>
      <c r="J54" s="135" t="str">
        <f ca="1">IFERROR(VLOOKUP($B54,'Dummy Invoice Summary'!$A$7:$AJ$17,35,FALSE),"")</f>
        <v/>
      </c>
    </row>
    <row r="55" spans="2:10" x14ac:dyDescent="0.3">
      <c r="B55" s="119">
        <v>44</v>
      </c>
      <c r="C55" s="118"/>
      <c r="D55" s="119" t="str">
        <f ca="1">IFERROR(VLOOKUP($B55,'Dummy Invoice Summary'!$A$7:$AJ$17,15,FALSE),"")</f>
        <v/>
      </c>
      <c r="E55" s="133" t="str">
        <f ca="1">IFERROR(VLOOKUP($B55,'Dummy Invoice Summary'!$A$7:$AJ$17,16,FALSE),"")</f>
        <v/>
      </c>
      <c r="F55" s="134" t="str">
        <f ca="1">IFERROR(VLOOKUP($B55,'Dummy Invoice Summary'!$A$7:$AJ$17,7,FALSE),"")</f>
        <v/>
      </c>
      <c r="G55" s="135" t="str">
        <f ca="1">IFERROR(VLOOKUP($B55,'Dummy Invoice Summary'!$A$7:$AJ$17,25,FALSE),"")</f>
        <v/>
      </c>
      <c r="H55" s="135" t="str">
        <f ca="1">IFERROR(VLOOKUP($B55,'Dummy Invoice Summary'!$A$7:$AJ$17,27,FALSE),"")</f>
        <v/>
      </c>
      <c r="I55" s="134" t="str">
        <f ca="1">IFERROR(VLOOKUP($B55,'Dummy Invoice Summary'!$A$7:$AJ$17,36,FALSE),"")</f>
        <v/>
      </c>
      <c r="J55" s="135" t="str">
        <f ca="1">IFERROR(VLOOKUP($B55,'Dummy Invoice Summary'!$A$7:$AJ$17,35,FALSE),"")</f>
        <v/>
      </c>
    </row>
    <row r="56" spans="2:10" x14ac:dyDescent="0.3">
      <c r="B56" s="119">
        <v>45</v>
      </c>
      <c r="C56" s="118"/>
      <c r="D56" s="119" t="str">
        <f ca="1">IFERROR(VLOOKUP($B56,'Dummy Invoice Summary'!$A$7:$AJ$17,15,FALSE),"")</f>
        <v/>
      </c>
      <c r="E56" s="133" t="str">
        <f ca="1">IFERROR(VLOOKUP($B56,'Dummy Invoice Summary'!$A$7:$AJ$17,16,FALSE),"")</f>
        <v/>
      </c>
      <c r="F56" s="134" t="str">
        <f ca="1">IFERROR(VLOOKUP($B56,'Dummy Invoice Summary'!$A$7:$AJ$17,7,FALSE),"")</f>
        <v/>
      </c>
      <c r="G56" s="135" t="str">
        <f ca="1">IFERROR(VLOOKUP($B56,'Dummy Invoice Summary'!$A$7:$AJ$17,25,FALSE),"")</f>
        <v/>
      </c>
      <c r="H56" s="135" t="str">
        <f ca="1">IFERROR(VLOOKUP($B56,'Dummy Invoice Summary'!$A$7:$AJ$17,27,FALSE),"")</f>
        <v/>
      </c>
      <c r="I56" s="134" t="str">
        <f ca="1">IFERROR(VLOOKUP($B56,'Dummy Invoice Summary'!$A$7:$AJ$17,36,FALSE),"")</f>
        <v/>
      </c>
      <c r="J56" s="135" t="str">
        <f ca="1">IFERROR(VLOOKUP($B56,'Dummy Invoice Summary'!$A$7:$AJ$17,35,FALSE),"")</f>
        <v/>
      </c>
    </row>
    <row r="57" spans="2:10" x14ac:dyDescent="0.3">
      <c r="B57" s="119">
        <v>46</v>
      </c>
      <c r="C57" s="118"/>
      <c r="D57" s="119" t="str">
        <f ca="1">IFERROR(VLOOKUP($B57,'Dummy Invoice Summary'!$A$7:$AJ$17,15,FALSE),"")</f>
        <v/>
      </c>
      <c r="E57" s="133" t="str">
        <f ca="1">IFERROR(VLOOKUP($B57,'Dummy Invoice Summary'!$A$7:$AJ$17,16,FALSE),"")</f>
        <v/>
      </c>
      <c r="F57" s="134" t="str">
        <f ca="1">IFERROR(VLOOKUP($B57,'Dummy Invoice Summary'!$A$7:$AJ$17,7,FALSE),"")</f>
        <v/>
      </c>
      <c r="G57" s="135" t="str">
        <f ca="1">IFERROR(VLOOKUP($B57,'Dummy Invoice Summary'!$A$7:$AJ$17,25,FALSE),"")</f>
        <v/>
      </c>
      <c r="H57" s="135" t="str">
        <f ca="1">IFERROR(VLOOKUP($B57,'Dummy Invoice Summary'!$A$7:$AJ$17,27,FALSE),"")</f>
        <v/>
      </c>
      <c r="I57" s="134" t="str">
        <f ca="1">IFERROR(VLOOKUP($B57,'Dummy Invoice Summary'!$A$7:$AJ$17,36,FALSE),"")</f>
        <v/>
      </c>
      <c r="J57" s="135" t="str">
        <f ca="1">IFERROR(VLOOKUP($B57,'Dummy Invoice Summary'!$A$7:$AJ$17,35,FALSE),"")</f>
        <v/>
      </c>
    </row>
    <row r="58" spans="2:10" x14ac:dyDescent="0.3">
      <c r="B58" s="119">
        <v>47</v>
      </c>
      <c r="C58" s="118"/>
      <c r="D58" s="119" t="str">
        <f ca="1">IFERROR(VLOOKUP($B58,'Dummy Invoice Summary'!$A$7:$AJ$17,15,FALSE),"")</f>
        <v/>
      </c>
      <c r="E58" s="133" t="str">
        <f ca="1">IFERROR(VLOOKUP($B58,'Dummy Invoice Summary'!$A$7:$AJ$17,16,FALSE),"")</f>
        <v/>
      </c>
      <c r="F58" s="134" t="str">
        <f ca="1">IFERROR(VLOOKUP($B58,'Dummy Invoice Summary'!$A$7:$AJ$17,7,FALSE),"")</f>
        <v/>
      </c>
      <c r="G58" s="135" t="str">
        <f ca="1">IFERROR(VLOOKUP($B58,'Dummy Invoice Summary'!$A$7:$AJ$17,25,FALSE),"")</f>
        <v/>
      </c>
      <c r="H58" s="135" t="str">
        <f ca="1">IFERROR(VLOOKUP($B58,'Dummy Invoice Summary'!$A$7:$AJ$17,27,FALSE),"")</f>
        <v/>
      </c>
      <c r="I58" s="134" t="str">
        <f ca="1">IFERROR(VLOOKUP($B58,'Dummy Invoice Summary'!$A$7:$AJ$17,36,FALSE),"")</f>
        <v/>
      </c>
      <c r="J58" s="135" t="str">
        <f ca="1">IFERROR(VLOOKUP($B58,'Dummy Invoice Summary'!$A$7:$AJ$17,35,FALSE),"")</f>
        <v/>
      </c>
    </row>
    <row r="59" spans="2:10" x14ac:dyDescent="0.3">
      <c r="B59" s="119">
        <v>48</v>
      </c>
      <c r="C59" s="118"/>
      <c r="D59" s="119" t="str">
        <f ca="1">IFERROR(VLOOKUP($B59,'Dummy Invoice Summary'!$A$7:$AJ$17,15,FALSE),"")</f>
        <v/>
      </c>
      <c r="E59" s="133" t="str">
        <f ca="1">IFERROR(VLOOKUP($B59,'Dummy Invoice Summary'!$A$7:$AJ$17,16,FALSE),"")</f>
        <v/>
      </c>
      <c r="F59" s="134" t="str">
        <f ca="1">IFERROR(VLOOKUP($B59,'Dummy Invoice Summary'!$A$7:$AJ$17,7,FALSE),"")</f>
        <v/>
      </c>
      <c r="G59" s="135" t="str">
        <f ca="1">IFERROR(VLOOKUP($B59,'Dummy Invoice Summary'!$A$7:$AJ$17,25,FALSE),"")</f>
        <v/>
      </c>
      <c r="H59" s="135" t="str">
        <f ca="1">IFERROR(VLOOKUP($B59,'Dummy Invoice Summary'!$A$7:$AJ$17,27,FALSE),"")</f>
        <v/>
      </c>
      <c r="I59" s="134" t="str">
        <f ca="1">IFERROR(VLOOKUP($B59,'Dummy Invoice Summary'!$A$7:$AJ$17,36,FALSE),"")</f>
        <v/>
      </c>
      <c r="J59" s="135" t="str">
        <f ca="1">IFERROR(VLOOKUP($B59,'Dummy Invoice Summary'!$A$7:$AJ$17,35,FALSE),"")</f>
        <v/>
      </c>
    </row>
    <row r="60" spans="2:10" x14ac:dyDescent="0.3">
      <c r="B60" s="119">
        <v>49</v>
      </c>
      <c r="C60" s="118"/>
      <c r="D60" s="119" t="str">
        <f ca="1">IFERROR(VLOOKUP($B60,'Dummy Invoice Summary'!$A$7:$AJ$17,15,FALSE),"")</f>
        <v/>
      </c>
      <c r="E60" s="133" t="str">
        <f ca="1">IFERROR(VLOOKUP($B60,'Dummy Invoice Summary'!$A$7:$AJ$17,16,FALSE),"")</f>
        <v/>
      </c>
      <c r="F60" s="134" t="str">
        <f ca="1">IFERROR(VLOOKUP($B60,'Dummy Invoice Summary'!$A$7:$AJ$17,7,FALSE),"")</f>
        <v/>
      </c>
      <c r="G60" s="135" t="str">
        <f ca="1">IFERROR(VLOOKUP($B60,'Dummy Invoice Summary'!$A$7:$AJ$17,25,FALSE),"")</f>
        <v/>
      </c>
      <c r="H60" s="135" t="str">
        <f ca="1">IFERROR(VLOOKUP($B60,'Dummy Invoice Summary'!$A$7:$AJ$17,27,FALSE),"")</f>
        <v/>
      </c>
      <c r="I60" s="134" t="str">
        <f ca="1">IFERROR(VLOOKUP($B60,'Dummy Invoice Summary'!$A$7:$AJ$17,36,FALSE),"")</f>
        <v/>
      </c>
      <c r="J60" s="135" t="str">
        <f ca="1">IFERROR(VLOOKUP($B60,'Dummy Invoice Summary'!$A$7:$AJ$17,35,FALSE),"")</f>
        <v/>
      </c>
    </row>
    <row r="61" spans="2:10" x14ac:dyDescent="0.3">
      <c r="B61" s="119">
        <v>50</v>
      </c>
      <c r="C61" s="118"/>
      <c r="D61" s="119" t="str">
        <f ca="1">IFERROR(VLOOKUP($B61,'Dummy Invoice Summary'!$A$7:$AJ$17,15,FALSE),"")</f>
        <v/>
      </c>
      <c r="E61" s="133" t="str">
        <f ca="1">IFERROR(VLOOKUP($B61,'Dummy Invoice Summary'!$A$7:$AJ$17,16,FALSE),"")</f>
        <v/>
      </c>
      <c r="F61" s="134" t="str">
        <f ca="1">IFERROR(VLOOKUP($B61,'Dummy Invoice Summary'!$A$7:$AJ$17,7,FALSE),"")</f>
        <v/>
      </c>
      <c r="G61" s="135" t="str">
        <f ca="1">IFERROR(VLOOKUP($B61,'Dummy Invoice Summary'!$A$7:$AJ$17,25,FALSE),"")</f>
        <v/>
      </c>
      <c r="H61" s="135" t="str">
        <f ca="1">IFERROR(VLOOKUP($B61,'Dummy Invoice Summary'!$A$7:$AJ$17,27,FALSE),"")</f>
        <v/>
      </c>
      <c r="I61" s="134" t="str">
        <f ca="1">IFERROR(VLOOKUP($B61,'Dummy Invoice Summary'!$A$7:$AJ$17,36,FALSE),"")</f>
        <v/>
      </c>
      <c r="J61" s="135" t="str">
        <f ca="1">IFERROR(VLOOKUP($B61,'Dummy Invoice Summary'!$A$7:$AJ$17,35,FALSE),"")</f>
        <v/>
      </c>
    </row>
    <row r="62" spans="2:10" x14ac:dyDescent="0.3">
      <c r="B62" s="119">
        <v>51</v>
      </c>
      <c r="C62" s="118"/>
      <c r="D62" s="119" t="str">
        <f ca="1">IFERROR(VLOOKUP($B62,'Dummy Invoice Summary'!$A$7:$AJ$17,15,FALSE),"")</f>
        <v/>
      </c>
      <c r="E62" s="133" t="str">
        <f ca="1">IFERROR(VLOOKUP($B62,'Dummy Invoice Summary'!$A$7:$AJ$17,16,FALSE),"")</f>
        <v/>
      </c>
      <c r="F62" s="134" t="str">
        <f ca="1">IFERROR(VLOOKUP($B62,'Dummy Invoice Summary'!$A$7:$AJ$17,7,FALSE),"")</f>
        <v/>
      </c>
      <c r="G62" s="135" t="str">
        <f ca="1">IFERROR(VLOOKUP($B62,'Dummy Invoice Summary'!$A$7:$AJ$17,25,FALSE),"")</f>
        <v/>
      </c>
      <c r="H62" s="135" t="str">
        <f ca="1">IFERROR(VLOOKUP($B62,'Dummy Invoice Summary'!$A$7:$AJ$17,27,FALSE),"")</f>
        <v/>
      </c>
      <c r="I62" s="134" t="str">
        <f ca="1">IFERROR(VLOOKUP($B62,'Dummy Invoice Summary'!$A$7:$AJ$17,36,FALSE),"")</f>
        <v/>
      </c>
      <c r="J62" s="135" t="str">
        <f ca="1">IFERROR(VLOOKUP($B62,'Dummy Invoice Summary'!$A$7:$AJ$17,35,FALSE),"")</f>
        <v/>
      </c>
    </row>
    <row r="63" spans="2:10" x14ac:dyDescent="0.3">
      <c r="B63" s="119">
        <v>52</v>
      </c>
      <c r="C63" s="118"/>
      <c r="D63" s="119" t="str">
        <f ca="1">IFERROR(VLOOKUP($B63,'Dummy Invoice Summary'!$A$7:$AJ$17,15,FALSE),"")</f>
        <v/>
      </c>
      <c r="E63" s="133" t="str">
        <f ca="1">IFERROR(VLOOKUP($B63,'Dummy Invoice Summary'!$A$7:$AJ$17,16,FALSE),"")</f>
        <v/>
      </c>
      <c r="F63" s="134" t="str">
        <f ca="1">IFERROR(VLOOKUP($B63,'Dummy Invoice Summary'!$A$7:$AJ$17,7,FALSE),"")</f>
        <v/>
      </c>
      <c r="G63" s="135" t="str">
        <f ca="1">IFERROR(VLOOKUP($B63,'Dummy Invoice Summary'!$A$7:$AJ$17,25,FALSE),"")</f>
        <v/>
      </c>
      <c r="H63" s="135" t="str">
        <f ca="1">IFERROR(VLOOKUP($B63,'Dummy Invoice Summary'!$A$7:$AJ$17,27,FALSE),"")</f>
        <v/>
      </c>
      <c r="I63" s="134" t="str">
        <f ca="1">IFERROR(VLOOKUP($B63,'Dummy Invoice Summary'!$A$7:$AJ$17,36,FALSE),"")</f>
        <v/>
      </c>
      <c r="J63" s="135" t="str">
        <f ca="1">IFERROR(VLOOKUP($B63,'Dummy Invoice Summary'!$A$7:$AJ$17,35,FALSE),"")</f>
        <v/>
      </c>
    </row>
    <row r="64" spans="2:10" x14ac:dyDescent="0.3">
      <c r="B64" s="119">
        <v>53</v>
      </c>
      <c r="C64" s="118"/>
      <c r="D64" s="119" t="str">
        <f ca="1">IFERROR(VLOOKUP($B64,'Dummy Invoice Summary'!$A$7:$AJ$17,15,FALSE),"")</f>
        <v/>
      </c>
      <c r="E64" s="133" t="str">
        <f ca="1">IFERROR(VLOOKUP($B64,'Dummy Invoice Summary'!$A$7:$AJ$17,16,FALSE),"")</f>
        <v/>
      </c>
      <c r="F64" s="134" t="str">
        <f ca="1">IFERROR(VLOOKUP($B64,'Dummy Invoice Summary'!$A$7:$AJ$17,7,FALSE),"")</f>
        <v/>
      </c>
      <c r="G64" s="135" t="str">
        <f ca="1">IFERROR(VLOOKUP($B64,'Dummy Invoice Summary'!$A$7:$AJ$17,25,FALSE),"")</f>
        <v/>
      </c>
      <c r="H64" s="135" t="str">
        <f ca="1">IFERROR(VLOOKUP($B64,'Dummy Invoice Summary'!$A$7:$AJ$17,27,FALSE),"")</f>
        <v/>
      </c>
      <c r="I64" s="134" t="str">
        <f ca="1">IFERROR(VLOOKUP($B64,'Dummy Invoice Summary'!$A$7:$AJ$17,36,FALSE),"")</f>
        <v/>
      </c>
      <c r="J64" s="135" t="str">
        <f ca="1">IFERROR(VLOOKUP($B64,'Dummy Invoice Summary'!$A$7:$AJ$17,35,FALSE),"")</f>
        <v/>
      </c>
    </row>
    <row r="65" spans="2:10" x14ac:dyDescent="0.3">
      <c r="B65" s="119">
        <v>54</v>
      </c>
      <c r="C65" s="118"/>
      <c r="D65" s="119" t="str">
        <f ca="1">IFERROR(VLOOKUP($B65,'Dummy Invoice Summary'!$A$7:$AJ$17,15,FALSE),"")</f>
        <v/>
      </c>
      <c r="E65" s="133" t="str">
        <f ca="1">IFERROR(VLOOKUP($B65,'Dummy Invoice Summary'!$A$7:$AJ$17,16,FALSE),"")</f>
        <v/>
      </c>
      <c r="F65" s="134" t="str">
        <f ca="1">IFERROR(VLOOKUP($B65,'Dummy Invoice Summary'!$A$7:$AJ$17,7,FALSE),"")</f>
        <v/>
      </c>
      <c r="G65" s="135" t="str">
        <f ca="1">IFERROR(VLOOKUP($B65,'Dummy Invoice Summary'!$A$7:$AJ$17,25,FALSE),"")</f>
        <v/>
      </c>
      <c r="H65" s="135" t="str">
        <f ca="1">IFERROR(VLOOKUP($B65,'Dummy Invoice Summary'!$A$7:$AJ$17,27,FALSE),"")</f>
        <v/>
      </c>
      <c r="I65" s="134" t="str">
        <f ca="1">IFERROR(VLOOKUP($B65,'Dummy Invoice Summary'!$A$7:$AJ$17,36,FALSE),"")</f>
        <v/>
      </c>
      <c r="J65" s="135" t="str">
        <f ca="1">IFERROR(VLOOKUP($B65,'Dummy Invoice Summary'!$A$7:$AJ$17,35,FALSE),"")</f>
        <v/>
      </c>
    </row>
    <row r="66" spans="2:10" x14ac:dyDescent="0.3">
      <c r="B66" s="119">
        <v>55</v>
      </c>
      <c r="C66" s="118"/>
      <c r="D66" s="119" t="str">
        <f ca="1">IFERROR(VLOOKUP($B66,'Dummy Invoice Summary'!$A$7:$AJ$17,15,FALSE),"")</f>
        <v/>
      </c>
      <c r="E66" s="133" t="str">
        <f ca="1">IFERROR(VLOOKUP($B66,'Dummy Invoice Summary'!$A$7:$AJ$17,16,FALSE),"")</f>
        <v/>
      </c>
      <c r="F66" s="134" t="str">
        <f ca="1">IFERROR(VLOOKUP($B66,'Dummy Invoice Summary'!$A$7:$AJ$17,7,FALSE),"")</f>
        <v/>
      </c>
      <c r="G66" s="135" t="str">
        <f ca="1">IFERROR(VLOOKUP($B66,'Dummy Invoice Summary'!$A$7:$AJ$17,25,FALSE),"")</f>
        <v/>
      </c>
      <c r="H66" s="135" t="str">
        <f ca="1">IFERROR(VLOOKUP($B66,'Dummy Invoice Summary'!$A$7:$AJ$17,27,FALSE),"")</f>
        <v/>
      </c>
      <c r="I66" s="134" t="str">
        <f ca="1">IFERROR(VLOOKUP($B66,'Dummy Invoice Summary'!$A$7:$AJ$17,36,FALSE),"")</f>
        <v/>
      </c>
      <c r="J66" s="135" t="str">
        <f ca="1">IFERROR(VLOOKUP($B66,'Dummy Invoice Summary'!$A$7:$AJ$17,35,FALSE),"")</f>
        <v/>
      </c>
    </row>
    <row r="67" spans="2:10" x14ac:dyDescent="0.3">
      <c r="B67" s="119">
        <v>56</v>
      </c>
      <c r="C67" s="118"/>
      <c r="D67" s="119" t="str">
        <f ca="1">IFERROR(VLOOKUP($B67,'Dummy Invoice Summary'!$A$7:$AJ$17,15,FALSE),"")</f>
        <v/>
      </c>
      <c r="E67" s="133" t="str">
        <f ca="1">IFERROR(VLOOKUP($B67,'Dummy Invoice Summary'!$A$7:$AJ$17,16,FALSE),"")</f>
        <v/>
      </c>
      <c r="F67" s="134" t="str">
        <f ca="1">IFERROR(VLOOKUP($B67,'Dummy Invoice Summary'!$A$7:$AJ$17,7,FALSE),"")</f>
        <v/>
      </c>
      <c r="G67" s="135" t="str">
        <f ca="1">IFERROR(VLOOKUP($B67,'Dummy Invoice Summary'!$A$7:$AJ$17,25,FALSE),"")</f>
        <v/>
      </c>
      <c r="H67" s="135" t="str">
        <f ca="1">IFERROR(VLOOKUP($B67,'Dummy Invoice Summary'!$A$7:$AJ$17,27,FALSE),"")</f>
        <v/>
      </c>
      <c r="I67" s="134" t="str">
        <f ca="1">IFERROR(VLOOKUP($B67,'Dummy Invoice Summary'!$A$7:$AJ$17,36,FALSE),"")</f>
        <v/>
      </c>
      <c r="J67" s="135" t="str">
        <f ca="1">IFERROR(VLOOKUP($B67,'Dummy Invoice Summary'!$A$7:$AJ$17,35,FALSE),"")</f>
        <v/>
      </c>
    </row>
    <row r="68" spans="2:10" x14ac:dyDescent="0.3">
      <c r="B68" s="119">
        <v>57</v>
      </c>
      <c r="C68" s="118"/>
      <c r="D68" s="119" t="str">
        <f ca="1">IFERROR(VLOOKUP($B68,'Dummy Invoice Summary'!$A$7:$AJ$17,15,FALSE),"")</f>
        <v/>
      </c>
      <c r="E68" s="133" t="str">
        <f ca="1">IFERROR(VLOOKUP($B68,'Dummy Invoice Summary'!$A$7:$AJ$17,16,FALSE),"")</f>
        <v/>
      </c>
      <c r="F68" s="134" t="str">
        <f ca="1">IFERROR(VLOOKUP($B68,'Dummy Invoice Summary'!$A$7:$AJ$17,7,FALSE),"")</f>
        <v/>
      </c>
      <c r="G68" s="135" t="str">
        <f ca="1">IFERROR(VLOOKUP($B68,'Dummy Invoice Summary'!$A$7:$AJ$17,25,FALSE),"")</f>
        <v/>
      </c>
      <c r="H68" s="135" t="str">
        <f ca="1">IFERROR(VLOOKUP($B68,'Dummy Invoice Summary'!$A$7:$AJ$17,27,FALSE),"")</f>
        <v/>
      </c>
      <c r="I68" s="134" t="str">
        <f ca="1">IFERROR(VLOOKUP($B68,'Dummy Invoice Summary'!$A$7:$AJ$17,36,FALSE),"")</f>
        <v/>
      </c>
      <c r="J68" s="135" t="str">
        <f ca="1">IFERROR(VLOOKUP($B68,'Dummy Invoice Summary'!$A$7:$AJ$17,35,FALSE),"")</f>
        <v/>
      </c>
    </row>
    <row r="69" spans="2:10" x14ac:dyDescent="0.3">
      <c r="B69" s="119">
        <v>58</v>
      </c>
      <c r="C69" s="118"/>
      <c r="D69" s="119" t="str">
        <f ca="1">IFERROR(VLOOKUP($B69,'Dummy Invoice Summary'!$A$7:$AJ$17,15,FALSE),"")</f>
        <v/>
      </c>
      <c r="E69" s="133" t="str">
        <f ca="1">IFERROR(VLOOKUP($B69,'Dummy Invoice Summary'!$A$7:$AJ$17,16,FALSE),"")</f>
        <v/>
      </c>
      <c r="F69" s="134" t="str">
        <f ca="1">IFERROR(VLOOKUP($B69,'Dummy Invoice Summary'!$A$7:$AJ$17,7,FALSE),"")</f>
        <v/>
      </c>
      <c r="G69" s="135" t="str">
        <f ca="1">IFERROR(VLOOKUP($B69,'Dummy Invoice Summary'!$A$7:$AJ$17,25,FALSE),"")</f>
        <v/>
      </c>
      <c r="H69" s="135" t="str">
        <f ca="1">IFERROR(VLOOKUP($B69,'Dummy Invoice Summary'!$A$7:$AJ$17,27,FALSE),"")</f>
        <v/>
      </c>
      <c r="I69" s="134" t="str">
        <f ca="1">IFERROR(VLOOKUP($B69,'Dummy Invoice Summary'!$A$7:$AJ$17,36,FALSE),"")</f>
        <v/>
      </c>
      <c r="J69" s="135" t="str">
        <f ca="1">IFERROR(VLOOKUP($B69,'Dummy Invoice Summary'!$A$7:$AJ$17,35,FALSE),"")</f>
        <v/>
      </c>
    </row>
    <row r="70" spans="2:10" x14ac:dyDescent="0.3">
      <c r="B70" s="119">
        <v>59</v>
      </c>
      <c r="C70" s="118"/>
      <c r="D70" s="119" t="str">
        <f ca="1">IFERROR(VLOOKUP($B70,'Dummy Invoice Summary'!$A$7:$AJ$17,15,FALSE),"")</f>
        <v/>
      </c>
      <c r="E70" s="133" t="str">
        <f ca="1">IFERROR(VLOOKUP($B70,'Dummy Invoice Summary'!$A$7:$AJ$17,16,FALSE),"")</f>
        <v/>
      </c>
      <c r="F70" s="134" t="str">
        <f ca="1">IFERROR(VLOOKUP($B70,'Dummy Invoice Summary'!$A$7:$AJ$17,7,FALSE),"")</f>
        <v/>
      </c>
      <c r="G70" s="135" t="str">
        <f ca="1">IFERROR(VLOOKUP($B70,'Dummy Invoice Summary'!$A$7:$AJ$17,25,FALSE),"")</f>
        <v/>
      </c>
      <c r="H70" s="135" t="str">
        <f ca="1">IFERROR(VLOOKUP($B70,'Dummy Invoice Summary'!$A$7:$AJ$17,27,FALSE),"")</f>
        <v/>
      </c>
      <c r="I70" s="134" t="str">
        <f ca="1">IFERROR(VLOOKUP($B70,'Dummy Invoice Summary'!$A$7:$AJ$17,36,FALSE),"")</f>
        <v/>
      </c>
      <c r="J70" s="135" t="str">
        <f ca="1">IFERROR(VLOOKUP($B70,'Dummy Invoice Summary'!$A$7:$AJ$17,35,FALSE),"")</f>
        <v/>
      </c>
    </row>
    <row r="71" spans="2:10" x14ac:dyDescent="0.3">
      <c r="B71" s="119">
        <v>60</v>
      </c>
      <c r="C71" s="118"/>
      <c r="D71" s="119" t="str">
        <f ca="1">IFERROR(VLOOKUP($B71,'Dummy Invoice Summary'!$A$7:$AJ$17,15,FALSE),"")</f>
        <v/>
      </c>
      <c r="E71" s="133" t="str">
        <f ca="1">IFERROR(VLOOKUP($B71,'Dummy Invoice Summary'!$A$7:$AJ$17,16,FALSE),"")</f>
        <v/>
      </c>
      <c r="F71" s="134" t="str">
        <f ca="1">IFERROR(VLOOKUP($B71,'Dummy Invoice Summary'!$A$7:$AJ$17,7,FALSE),"")</f>
        <v/>
      </c>
      <c r="G71" s="135" t="str">
        <f ca="1">IFERROR(VLOOKUP($B71,'Dummy Invoice Summary'!$A$7:$AJ$17,25,FALSE),"")</f>
        <v/>
      </c>
      <c r="H71" s="135" t="str">
        <f ca="1">IFERROR(VLOOKUP($B71,'Dummy Invoice Summary'!$A$7:$AJ$17,27,FALSE),"")</f>
        <v/>
      </c>
      <c r="I71" s="134" t="str">
        <f ca="1">IFERROR(VLOOKUP($B71,'Dummy Invoice Summary'!$A$7:$AJ$17,36,FALSE),"")</f>
        <v/>
      </c>
      <c r="J71" s="135" t="str">
        <f ca="1">IFERROR(VLOOKUP($B71,'Dummy Invoice Summary'!$A$7:$AJ$17,35,FALSE),"")</f>
        <v/>
      </c>
    </row>
    <row r="72" spans="2:10" x14ac:dyDescent="0.3">
      <c r="B72" s="119">
        <v>61</v>
      </c>
      <c r="C72" s="118"/>
      <c r="D72" s="119" t="str">
        <f ca="1">IFERROR(VLOOKUP($B72,'Dummy Invoice Summary'!$A$7:$AJ$17,15,FALSE),"")</f>
        <v/>
      </c>
      <c r="E72" s="133" t="str">
        <f ca="1">IFERROR(VLOOKUP($B72,'Dummy Invoice Summary'!$A$7:$AJ$17,16,FALSE),"")</f>
        <v/>
      </c>
      <c r="F72" s="134" t="str">
        <f ca="1">IFERROR(VLOOKUP($B72,'Dummy Invoice Summary'!$A$7:$AJ$17,7,FALSE),"")</f>
        <v/>
      </c>
      <c r="G72" s="135" t="str">
        <f ca="1">IFERROR(VLOOKUP($B72,'Dummy Invoice Summary'!$A$7:$AJ$17,25,FALSE),"")</f>
        <v/>
      </c>
      <c r="H72" s="135" t="str">
        <f ca="1">IFERROR(VLOOKUP($B72,'Dummy Invoice Summary'!$A$7:$AJ$17,27,FALSE),"")</f>
        <v/>
      </c>
      <c r="I72" s="134" t="str">
        <f ca="1">IFERROR(VLOOKUP($B72,'Dummy Invoice Summary'!$A$7:$AJ$17,36,FALSE),"")</f>
        <v/>
      </c>
      <c r="J72" s="135" t="str">
        <f ca="1">IFERROR(VLOOKUP($B72,'Dummy Invoice Summary'!$A$7:$AJ$17,35,FALSE),"")</f>
        <v/>
      </c>
    </row>
    <row r="73" spans="2:10" x14ac:dyDescent="0.3">
      <c r="B73" s="119">
        <v>62</v>
      </c>
      <c r="C73" s="118"/>
      <c r="D73" s="119" t="str">
        <f ca="1">IFERROR(VLOOKUP($B73,'Dummy Invoice Summary'!$A$7:$AJ$17,15,FALSE),"")</f>
        <v/>
      </c>
      <c r="E73" s="133" t="str">
        <f ca="1">IFERROR(VLOOKUP($B73,'Dummy Invoice Summary'!$A$7:$AJ$17,16,FALSE),"")</f>
        <v/>
      </c>
      <c r="F73" s="134" t="str">
        <f ca="1">IFERROR(VLOOKUP($B73,'Dummy Invoice Summary'!$A$7:$AJ$17,7,FALSE),"")</f>
        <v/>
      </c>
      <c r="G73" s="135" t="str">
        <f ca="1">IFERROR(VLOOKUP($B73,'Dummy Invoice Summary'!$A$7:$AJ$17,25,FALSE),"")</f>
        <v/>
      </c>
      <c r="H73" s="135" t="str">
        <f ca="1">IFERROR(VLOOKUP($B73,'Dummy Invoice Summary'!$A$7:$AJ$17,27,FALSE),"")</f>
        <v/>
      </c>
      <c r="I73" s="134" t="str">
        <f ca="1">IFERROR(VLOOKUP($B73,'Dummy Invoice Summary'!$A$7:$AJ$17,36,FALSE),"")</f>
        <v/>
      </c>
      <c r="J73" s="135" t="str">
        <f ca="1">IFERROR(VLOOKUP($B73,'Dummy Invoice Summary'!$A$7:$AJ$17,35,FALSE),"")</f>
        <v/>
      </c>
    </row>
    <row r="74" spans="2:10" x14ac:dyDescent="0.3">
      <c r="B74" s="119">
        <v>63</v>
      </c>
      <c r="C74" s="118"/>
      <c r="D74" s="119" t="str">
        <f ca="1">IFERROR(VLOOKUP($B74,'Dummy Invoice Summary'!$A$7:$AJ$17,15,FALSE),"")</f>
        <v/>
      </c>
      <c r="E74" s="133" t="str">
        <f ca="1">IFERROR(VLOOKUP($B74,'Dummy Invoice Summary'!$A$7:$AJ$17,16,FALSE),"")</f>
        <v/>
      </c>
      <c r="F74" s="134" t="str">
        <f ca="1">IFERROR(VLOOKUP($B74,'Dummy Invoice Summary'!$A$7:$AJ$17,7,FALSE),"")</f>
        <v/>
      </c>
      <c r="G74" s="135" t="str">
        <f ca="1">IFERROR(VLOOKUP($B74,'Dummy Invoice Summary'!$A$7:$AJ$17,25,FALSE),"")</f>
        <v/>
      </c>
      <c r="H74" s="135" t="str">
        <f ca="1">IFERROR(VLOOKUP($B74,'Dummy Invoice Summary'!$A$7:$AJ$17,27,FALSE),"")</f>
        <v/>
      </c>
      <c r="I74" s="134" t="str">
        <f ca="1">IFERROR(VLOOKUP($B74,'Dummy Invoice Summary'!$A$7:$AJ$17,36,FALSE),"")</f>
        <v/>
      </c>
      <c r="J74" s="135" t="str">
        <f ca="1">IFERROR(VLOOKUP($B74,'Dummy Invoice Summary'!$A$7:$AJ$17,35,FALSE),"")</f>
        <v/>
      </c>
    </row>
    <row r="75" spans="2:10" x14ac:dyDescent="0.3">
      <c r="B75" s="119">
        <v>64</v>
      </c>
      <c r="C75" s="118"/>
      <c r="D75" s="119" t="str">
        <f ca="1">IFERROR(VLOOKUP($B75,'Dummy Invoice Summary'!$A$7:$AJ$17,15,FALSE),"")</f>
        <v/>
      </c>
      <c r="E75" s="133" t="str">
        <f ca="1">IFERROR(VLOOKUP($B75,'Dummy Invoice Summary'!$A$7:$AJ$17,16,FALSE),"")</f>
        <v/>
      </c>
      <c r="F75" s="134" t="str">
        <f ca="1">IFERROR(VLOOKUP($B75,'Dummy Invoice Summary'!$A$7:$AJ$17,7,FALSE),"")</f>
        <v/>
      </c>
      <c r="G75" s="135" t="str">
        <f ca="1">IFERROR(VLOOKUP($B75,'Dummy Invoice Summary'!$A$7:$AJ$17,25,FALSE),"")</f>
        <v/>
      </c>
      <c r="H75" s="135" t="str">
        <f ca="1">IFERROR(VLOOKUP($B75,'Dummy Invoice Summary'!$A$7:$AJ$17,27,FALSE),"")</f>
        <v/>
      </c>
      <c r="I75" s="134" t="str">
        <f ca="1">IFERROR(VLOOKUP($B75,'Dummy Invoice Summary'!$A$7:$AJ$17,36,FALSE),"")</f>
        <v/>
      </c>
      <c r="J75" s="135" t="str">
        <f ca="1">IFERROR(VLOOKUP($B75,'Dummy Invoice Summary'!$A$7:$AJ$17,35,FALSE),"")</f>
        <v/>
      </c>
    </row>
    <row r="76" spans="2:10" x14ac:dyDescent="0.3">
      <c r="B76" s="119">
        <v>65</v>
      </c>
      <c r="C76" s="118"/>
      <c r="D76" s="119" t="str">
        <f ca="1">IFERROR(VLOOKUP($B76,'Dummy Invoice Summary'!$A$7:$AJ$17,15,FALSE),"")</f>
        <v/>
      </c>
      <c r="E76" s="133" t="str">
        <f ca="1">IFERROR(VLOOKUP($B76,'Dummy Invoice Summary'!$A$7:$AJ$17,16,FALSE),"")</f>
        <v/>
      </c>
      <c r="F76" s="134" t="str">
        <f ca="1">IFERROR(VLOOKUP($B76,'Dummy Invoice Summary'!$A$7:$AJ$17,7,FALSE),"")</f>
        <v/>
      </c>
      <c r="G76" s="135" t="str">
        <f ca="1">IFERROR(VLOOKUP($B76,'Dummy Invoice Summary'!$A$7:$AJ$17,25,FALSE),"")</f>
        <v/>
      </c>
      <c r="H76" s="135" t="str">
        <f ca="1">IFERROR(VLOOKUP($B76,'Dummy Invoice Summary'!$A$7:$AJ$17,27,FALSE),"")</f>
        <v/>
      </c>
      <c r="I76" s="134" t="str">
        <f ca="1">IFERROR(VLOOKUP($B76,'Dummy Invoice Summary'!$A$7:$AJ$17,36,FALSE),"")</f>
        <v/>
      </c>
      <c r="J76" s="135" t="str">
        <f ca="1">IFERROR(VLOOKUP($B76,'Dummy Invoice Summary'!$A$7:$AJ$17,35,FALSE),"")</f>
        <v/>
      </c>
    </row>
    <row r="77" spans="2:10" x14ac:dyDescent="0.3">
      <c r="B77" s="119">
        <v>66</v>
      </c>
      <c r="C77" s="118"/>
      <c r="D77" s="119" t="str">
        <f ca="1">IFERROR(VLOOKUP($B77,'Dummy Invoice Summary'!$A$7:$AJ$17,15,FALSE),"")</f>
        <v/>
      </c>
      <c r="E77" s="133" t="str">
        <f ca="1">IFERROR(VLOOKUP($B77,'Dummy Invoice Summary'!$A$7:$AJ$17,16,FALSE),"")</f>
        <v/>
      </c>
      <c r="F77" s="134" t="str">
        <f ca="1">IFERROR(VLOOKUP($B77,'Dummy Invoice Summary'!$A$7:$AJ$17,7,FALSE),"")</f>
        <v/>
      </c>
      <c r="G77" s="135" t="str">
        <f ca="1">IFERROR(VLOOKUP($B77,'Dummy Invoice Summary'!$A$7:$AJ$17,25,FALSE),"")</f>
        <v/>
      </c>
      <c r="H77" s="135" t="str">
        <f ca="1">IFERROR(VLOOKUP($B77,'Dummy Invoice Summary'!$A$7:$AJ$17,27,FALSE),"")</f>
        <v/>
      </c>
      <c r="I77" s="134" t="str">
        <f ca="1">IFERROR(VLOOKUP($B77,'Dummy Invoice Summary'!$A$7:$AJ$17,36,FALSE),"")</f>
        <v/>
      </c>
      <c r="J77" s="135" t="str">
        <f ca="1">IFERROR(VLOOKUP($B77,'Dummy Invoice Summary'!$A$7:$AJ$17,35,FALSE),"")</f>
        <v/>
      </c>
    </row>
    <row r="78" spans="2:10" x14ac:dyDescent="0.3">
      <c r="B78" s="119">
        <v>67</v>
      </c>
      <c r="C78" s="118"/>
      <c r="D78" s="119" t="str">
        <f ca="1">IFERROR(VLOOKUP($B78,'Dummy Invoice Summary'!$A$7:$AJ$17,15,FALSE),"")</f>
        <v/>
      </c>
      <c r="E78" s="133" t="str">
        <f ca="1">IFERROR(VLOOKUP($B78,'Dummy Invoice Summary'!$A$7:$AJ$17,16,FALSE),"")</f>
        <v/>
      </c>
      <c r="F78" s="134" t="str">
        <f ca="1">IFERROR(VLOOKUP($B78,'Dummy Invoice Summary'!$A$7:$AJ$17,7,FALSE),"")</f>
        <v/>
      </c>
      <c r="G78" s="135" t="str">
        <f ca="1">IFERROR(VLOOKUP($B78,'Dummy Invoice Summary'!$A$7:$AJ$17,25,FALSE),"")</f>
        <v/>
      </c>
      <c r="H78" s="135" t="str">
        <f ca="1">IFERROR(VLOOKUP($B78,'Dummy Invoice Summary'!$A$7:$AJ$17,27,FALSE),"")</f>
        <v/>
      </c>
      <c r="I78" s="134" t="str">
        <f ca="1">IFERROR(VLOOKUP($B78,'Dummy Invoice Summary'!$A$7:$AJ$17,36,FALSE),"")</f>
        <v/>
      </c>
      <c r="J78" s="135" t="str">
        <f ca="1">IFERROR(VLOOKUP($B78,'Dummy Invoice Summary'!$A$7:$AJ$17,35,FALSE),"")</f>
        <v/>
      </c>
    </row>
    <row r="79" spans="2:10" x14ac:dyDescent="0.3">
      <c r="B79" s="119">
        <v>68</v>
      </c>
      <c r="C79" s="118"/>
      <c r="D79" s="119" t="str">
        <f ca="1">IFERROR(VLOOKUP($B79,'Dummy Invoice Summary'!$A$7:$AJ$17,15,FALSE),"")</f>
        <v/>
      </c>
      <c r="E79" s="133" t="str">
        <f ca="1">IFERROR(VLOOKUP($B79,'Dummy Invoice Summary'!$A$7:$AJ$17,16,FALSE),"")</f>
        <v/>
      </c>
      <c r="F79" s="134" t="str">
        <f ca="1">IFERROR(VLOOKUP($B79,'Dummy Invoice Summary'!$A$7:$AJ$17,7,FALSE),"")</f>
        <v/>
      </c>
      <c r="G79" s="135" t="str">
        <f ca="1">IFERROR(VLOOKUP($B79,'Dummy Invoice Summary'!$A$7:$AJ$17,25,FALSE),"")</f>
        <v/>
      </c>
      <c r="H79" s="135" t="str">
        <f ca="1">IFERROR(VLOOKUP($B79,'Dummy Invoice Summary'!$A$7:$AJ$17,27,FALSE),"")</f>
        <v/>
      </c>
      <c r="I79" s="134" t="str">
        <f ca="1">IFERROR(VLOOKUP($B79,'Dummy Invoice Summary'!$A$7:$AJ$17,36,FALSE),"")</f>
        <v/>
      </c>
      <c r="J79" s="135" t="str">
        <f ca="1">IFERROR(VLOOKUP($B79,'Dummy Invoice Summary'!$A$7:$AJ$17,35,FALSE),"")</f>
        <v/>
      </c>
    </row>
    <row r="80" spans="2:10" x14ac:dyDescent="0.3">
      <c r="B80" s="119">
        <v>69</v>
      </c>
      <c r="C80" s="118"/>
      <c r="D80" s="119" t="str">
        <f ca="1">IFERROR(VLOOKUP($B80,'Dummy Invoice Summary'!$A$7:$AJ$17,15,FALSE),"")</f>
        <v/>
      </c>
      <c r="E80" s="133" t="str">
        <f ca="1">IFERROR(VLOOKUP($B80,'Dummy Invoice Summary'!$A$7:$AJ$17,16,FALSE),"")</f>
        <v/>
      </c>
      <c r="F80" s="134" t="str">
        <f ca="1">IFERROR(VLOOKUP($B80,'Dummy Invoice Summary'!$A$7:$AJ$17,7,FALSE),"")</f>
        <v/>
      </c>
      <c r="G80" s="135" t="str">
        <f ca="1">IFERROR(VLOOKUP($B80,'Dummy Invoice Summary'!$A$7:$AJ$17,25,FALSE),"")</f>
        <v/>
      </c>
      <c r="H80" s="135" t="str">
        <f ca="1">IFERROR(VLOOKUP($B80,'Dummy Invoice Summary'!$A$7:$AJ$17,27,FALSE),"")</f>
        <v/>
      </c>
      <c r="I80" s="134" t="str">
        <f ca="1">IFERROR(VLOOKUP($B80,'Dummy Invoice Summary'!$A$7:$AJ$17,36,FALSE),"")</f>
        <v/>
      </c>
      <c r="J80" s="135" t="str">
        <f ca="1">IFERROR(VLOOKUP($B80,'Dummy Invoice Summary'!$A$7:$AJ$17,35,FALSE),"")</f>
        <v/>
      </c>
    </row>
    <row r="81" spans="2:10" x14ac:dyDescent="0.3">
      <c r="B81" s="119">
        <v>70</v>
      </c>
      <c r="C81" s="118"/>
      <c r="D81" s="119" t="str">
        <f ca="1">IFERROR(VLOOKUP($B81,'Dummy Invoice Summary'!$A$7:$AJ$17,15,FALSE),"")</f>
        <v/>
      </c>
      <c r="E81" s="133" t="str">
        <f ca="1">IFERROR(VLOOKUP($B81,'Dummy Invoice Summary'!$A$7:$AJ$17,16,FALSE),"")</f>
        <v/>
      </c>
      <c r="F81" s="134" t="str">
        <f ca="1">IFERROR(VLOOKUP($B81,'Dummy Invoice Summary'!$A$7:$AJ$17,7,FALSE),"")</f>
        <v/>
      </c>
      <c r="G81" s="135" t="str">
        <f ca="1">IFERROR(VLOOKUP($B81,'Dummy Invoice Summary'!$A$7:$AJ$17,25,FALSE),"")</f>
        <v/>
      </c>
      <c r="H81" s="135" t="str">
        <f ca="1">IFERROR(VLOOKUP($B81,'Dummy Invoice Summary'!$A$7:$AJ$17,27,FALSE),"")</f>
        <v/>
      </c>
      <c r="I81" s="134" t="str">
        <f ca="1">IFERROR(VLOOKUP($B81,'Dummy Invoice Summary'!$A$7:$AJ$17,36,FALSE),"")</f>
        <v/>
      </c>
      <c r="J81" s="135" t="str">
        <f ca="1">IFERROR(VLOOKUP($B81,'Dummy Invoice Summary'!$A$7:$AJ$17,35,FALSE),"")</f>
        <v/>
      </c>
    </row>
    <row r="82" spans="2:10" x14ac:dyDescent="0.3">
      <c r="B82" s="119">
        <v>71</v>
      </c>
      <c r="C82" s="118"/>
      <c r="D82" s="119" t="str">
        <f ca="1">IFERROR(VLOOKUP($B82,'Dummy Invoice Summary'!$A$7:$AJ$17,15,FALSE),"")</f>
        <v/>
      </c>
      <c r="E82" s="133" t="str">
        <f ca="1">IFERROR(VLOOKUP($B82,'Dummy Invoice Summary'!$A$7:$AJ$17,16,FALSE),"")</f>
        <v/>
      </c>
      <c r="F82" s="134" t="str">
        <f ca="1">IFERROR(VLOOKUP($B82,'Dummy Invoice Summary'!$A$7:$AJ$17,7,FALSE),"")</f>
        <v/>
      </c>
      <c r="G82" s="135" t="str">
        <f ca="1">IFERROR(VLOOKUP($B82,'Dummy Invoice Summary'!$A$7:$AJ$17,25,FALSE),"")</f>
        <v/>
      </c>
      <c r="H82" s="135" t="str">
        <f ca="1">IFERROR(VLOOKUP($B82,'Dummy Invoice Summary'!$A$7:$AJ$17,27,FALSE),"")</f>
        <v/>
      </c>
      <c r="I82" s="134" t="str">
        <f ca="1">IFERROR(VLOOKUP($B82,'Dummy Invoice Summary'!$A$7:$AJ$17,36,FALSE),"")</f>
        <v/>
      </c>
      <c r="J82" s="135" t="str">
        <f ca="1">IFERROR(VLOOKUP($B82,'Dummy Invoice Summary'!$A$7:$AJ$17,35,FALSE),"")</f>
        <v/>
      </c>
    </row>
    <row r="83" spans="2:10" x14ac:dyDescent="0.3">
      <c r="B83" s="119">
        <v>72</v>
      </c>
      <c r="C83" s="118"/>
      <c r="D83" s="119" t="str">
        <f ca="1">IFERROR(VLOOKUP($B83,'Dummy Invoice Summary'!$A$7:$AJ$17,15,FALSE),"")</f>
        <v/>
      </c>
      <c r="E83" s="133" t="str">
        <f ca="1">IFERROR(VLOOKUP($B83,'Dummy Invoice Summary'!$A$7:$AJ$17,16,FALSE),"")</f>
        <v/>
      </c>
      <c r="F83" s="134" t="str">
        <f ca="1">IFERROR(VLOOKUP($B83,'Dummy Invoice Summary'!$A$7:$AJ$17,7,FALSE),"")</f>
        <v/>
      </c>
      <c r="G83" s="135" t="str">
        <f ca="1">IFERROR(VLOOKUP($B83,'Dummy Invoice Summary'!$A$7:$AJ$17,25,FALSE),"")</f>
        <v/>
      </c>
      <c r="H83" s="135" t="str">
        <f ca="1">IFERROR(VLOOKUP($B83,'Dummy Invoice Summary'!$A$7:$AJ$17,27,FALSE),"")</f>
        <v/>
      </c>
      <c r="I83" s="134" t="str">
        <f ca="1">IFERROR(VLOOKUP($B83,'Dummy Invoice Summary'!$A$7:$AJ$17,36,FALSE),"")</f>
        <v/>
      </c>
      <c r="J83" s="135" t="str">
        <f ca="1">IFERROR(VLOOKUP($B83,'Dummy Invoice Summary'!$A$7:$AJ$17,35,FALSE),"")</f>
        <v/>
      </c>
    </row>
    <row r="84" spans="2:10" x14ac:dyDescent="0.3">
      <c r="B84" s="119">
        <v>73</v>
      </c>
      <c r="C84" s="118"/>
      <c r="D84" s="119" t="str">
        <f ca="1">IFERROR(VLOOKUP($B84,'Dummy Invoice Summary'!$A$7:$AJ$17,15,FALSE),"")</f>
        <v/>
      </c>
      <c r="E84" s="133" t="str">
        <f ca="1">IFERROR(VLOOKUP($B84,'Dummy Invoice Summary'!$A$7:$AJ$17,16,FALSE),"")</f>
        <v/>
      </c>
      <c r="F84" s="134" t="str">
        <f ca="1">IFERROR(VLOOKUP($B84,'Dummy Invoice Summary'!$A$7:$AJ$17,7,FALSE),"")</f>
        <v/>
      </c>
      <c r="G84" s="135" t="str">
        <f ca="1">IFERROR(VLOOKUP($B84,'Dummy Invoice Summary'!$A$7:$AJ$17,25,FALSE),"")</f>
        <v/>
      </c>
      <c r="H84" s="135" t="str">
        <f ca="1">IFERROR(VLOOKUP($B84,'Dummy Invoice Summary'!$A$7:$AJ$17,27,FALSE),"")</f>
        <v/>
      </c>
      <c r="I84" s="134" t="str">
        <f ca="1">IFERROR(VLOOKUP($B84,'Dummy Invoice Summary'!$A$7:$AJ$17,36,FALSE),"")</f>
        <v/>
      </c>
      <c r="J84" s="135" t="str">
        <f ca="1">IFERROR(VLOOKUP($B84,'Dummy Invoice Summary'!$A$7:$AJ$17,35,FALSE),"")</f>
        <v/>
      </c>
    </row>
    <row r="85" spans="2:10" x14ac:dyDescent="0.3">
      <c r="B85" s="119">
        <v>74</v>
      </c>
      <c r="C85" s="118"/>
      <c r="D85" s="119" t="str">
        <f ca="1">IFERROR(VLOOKUP($B85,'Dummy Invoice Summary'!$A$7:$AJ$17,15,FALSE),"")</f>
        <v/>
      </c>
      <c r="E85" s="133" t="str">
        <f ca="1">IFERROR(VLOOKUP($B85,'Dummy Invoice Summary'!$A$7:$AJ$17,16,FALSE),"")</f>
        <v/>
      </c>
      <c r="F85" s="134" t="str">
        <f ca="1">IFERROR(VLOOKUP($B85,'Dummy Invoice Summary'!$A$7:$AJ$17,7,FALSE),"")</f>
        <v/>
      </c>
      <c r="G85" s="135" t="str">
        <f ca="1">IFERROR(VLOOKUP($B85,'Dummy Invoice Summary'!$A$7:$AJ$17,25,FALSE),"")</f>
        <v/>
      </c>
      <c r="H85" s="135" t="str">
        <f ca="1">IFERROR(VLOOKUP($B85,'Dummy Invoice Summary'!$A$7:$AJ$17,27,FALSE),"")</f>
        <v/>
      </c>
      <c r="I85" s="134" t="str">
        <f ca="1">IFERROR(VLOOKUP($B85,'Dummy Invoice Summary'!$A$7:$AJ$17,36,FALSE),"")</f>
        <v/>
      </c>
      <c r="J85" s="135" t="str">
        <f ca="1">IFERROR(VLOOKUP($B85,'Dummy Invoice Summary'!$A$7:$AJ$17,35,FALSE),"")</f>
        <v/>
      </c>
    </row>
    <row r="86" spans="2:10" x14ac:dyDescent="0.3">
      <c r="B86" s="119">
        <v>75</v>
      </c>
      <c r="C86" s="118"/>
      <c r="D86" s="119" t="str">
        <f ca="1">IFERROR(VLOOKUP($B86,'Dummy Invoice Summary'!$A$7:$AJ$17,15,FALSE),"")</f>
        <v/>
      </c>
      <c r="E86" s="133" t="str">
        <f ca="1">IFERROR(VLOOKUP($B86,'Dummy Invoice Summary'!$A$7:$AJ$17,16,FALSE),"")</f>
        <v/>
      </c>
      <c r="F86" s="134" t="str">
        <f ca="1">IFERROR(VLOOKUP($B86,'Dummy Invoice Summary'!$A$7:$AJ$17,7,FALSE),"")</f>
        <v/>
      </c>
      <c r="G86" s="135" t="str">
        <f ca="1">IFERROR(VLOOKUP($B86,'Dummy Invoice Summary'!$A$7:$AJ$17,25,FALSE),"")</f>
        <v/>
      </c>
      <c r="H86" s="135" t="str">
        <f ca="1">IFERROR(VLOOKUP($B86,'Dummy Invoice Summary'!$A$7:$AJ$17,27,FALSE),"")</f>
        <v/>
      </c>
      <c r="I86" s="134" t="str">
        <f ca="1">IFERROR(VLOOKUP($B86,'Dummy Invoice Summary'!$A$7:$AJ$17,36,FALSE),"")</f>
        <v/>
      </c>
      <c r="J86" s="135" t="str">
        <f ca="1">IFERROR(VLOOKUP($B86,'Dummy Invoice Summary'!$A$7:$AJ$17,35,FALSE),"")</f>
        <v/>
      </c>
    </row>
    <row r="87" spans="2:10" x14ac:dyDescent="0.3">
      <c r="B87" s="119">
        <v>76</v>
      </c>
      <c r="C87" s="118"/>
      <c r="D87" s="119" t="str">
        <f ca="1">IFERROR(VLOOKUP($B87,'Dummy Invoice Summary'!$A$7:$AJ$17,15,FALSE),"")</f>
        <v/>
      </c>
      <c r="E87" s="133" t="str">
        <f ca="1">IFERROR(VLOOKUP($B87,'Dummy Invoice Summary'!$A$7:$AJ$17,16,FALSE),"")</f>
        <v/>
      </c>
      <c r="F87" s="134" t="str">
        <f ca="1">IFERROR(VLOOKUP($B87,'Dummy Invoice Summary'!$A$7:$AJ$17,7,FALSE),"")</f>
        <v/>
      </c>
      <c r="G87" s="135" t="str">
        <f ca="1">IFERROR(VLOOKUP($B87,'Dummy Invoice Summary'!$A$7:$AJ$17,25,FALSE),"")</f>
        <v/>
      </c>
      <c r="H87" s="135" t="str">
        <f ca="1">IFERROR(VLOOKUP($B87,'Dummy Invoice Summary'!$A$7:$AJ$17,27,FALSE),"")</f>
        <v/>
      </c>
      <c r="I87" s="134" t="str">
        <f ca="1">IFERROR(VLOOKUP($B87,'Dummy Invoice Summary'!$A$7:$AJ$17,36,FALSE),"")</f>
        <v/>
      </c>
      <c r="J87" s="135" t="str">
        <f ca="1">IFERROR(VLOOKUP($B87,'Dummy Invoice Summary'!$A$7:$AJ$17,35,FALSE),"")</f>
        <v/>
      </c>
    </row>
    <row r="88" spans="2:10" x14ac:dyDescent="0.3">
      <c r="B88" s="119">
        <v>77</v>
      </c>
      <c r="C88" s="118"/>
      <c r="D88" s="119" t="str">
        <f ca="1">IFERROR(VLOOKUP($B88,'Dummy Invoice Summary'!$A$7:$AJ$17,15,FALSE),"")</f>
        <v/>
      </c>
      <c r="E88" s="133" t="str">
        <f ca="1">IFERROR(VLOOKUP($B88,'Dummy Invoice Summary'!$A$7:$AJ$17,16,FALSE),"")</f>
        <v/>
      </c>
      <c r="F88" s="134" t="str">
        <f ca="1">IFERROR(VLOOKUP($B88,'Dummy Invoice Summary'!$A$7:$AJ$17,7,FALSE),"")</f>
        <v/>
      </c>
      <c r="G88" s="135" t="str">
        <f ca="1">IFERROR(VLOOKUP($B88,'Dummy Invoice Summary'!$A$7:$AJ$17,25,FALSE),"")</f>
        <v/>
      </c>
      <c r="H88" s="135" t="str">
        <f ca="1">IFERROR(VLOOKUP($B88,'Dummy Invoice Summary'!$A$7:$AJ$17,27,FALSE),"")</f>
        <v/>
      </c>
      <c r="I88" s="134" t="str">
        <f ca="1">IFERROR(VLOOKUP($B88,'Dummy Invoice Summary'!$A$7:$AJ$17,36,FALSE),"")</f>
        <v/>
      </c>
      <c r="J88" s="135" t="str">
        <f ca="1">IFERROR(VLOOKUP($B88,'Dummy Invoice Summary'!$A$7:$AJ$17,35,FALSE),"")</f>
        <v/>
      </c>
    </row>
    <row r="89" spans="2:10" x14ac:dyDescent="0.3">
      <c r="B89" s="119">
        <v>78</v>
      </c>
      <c r="C89" s="118"/>
      <c r="D89" s="119" t="str">
        <f ca="1">IFERROR(VLOOKUP($B89,'Dummy Invoice Summary'!$A$7:$AJ$17,15,FALSE),"")</f>
        <v/>
      </c>
      <c r="E89" s="133" t="str">
        <f ca="1">IFERROR(VLOOKUP($B89,'Dummy Invoice Summary'!$A$7:$AJ$17,16,FALSE),"")</f>
        <v/>
      </c>
      <c r="F89" s="134" t="str">
        <f ca="1">IFERROR(VLOOKUP($B89,'Dummy Invoice Summary'!$A$7:$AJ$17,7,FALSE),"")</f>
        <v/>
      </c>
      <c r="G89" s="135" t="str">
        <f ca="1">IFERROR(VLOOKUP($B89,'Dummy Invoice Summary'!$A$7:$AJ$17,25,FALSE),"")</f>
        <v/>
      </c>
      <c r="H89" s="135" t="str">
        <f ca="1">IFERROR(VLOOKUP($B89,'Dummy Invoice Summary'!$A$7:$AJ$17,27,FALSE),"")</f>
        <v/>
      </c>
      <c r="I89" s="134" t="str">
        <f ca="1">IFERROR(VLOOKUP($B89,'Dummy Invoice Summary'!$A$7:$AJ$17,36,FALSE),"")</f>
        <v/>
      </c>
      <c r="J89" s="135" t="str">
        <f ca="1">IFERROR(VLOOKUP($B89,'Dummy Invoice Summary'!$A$7:$AJ$17,35,FALSE),"")</f>
        <v/>
      </c>
    </row>
    <row r="90" spans="2:10" x14ac:dyDescent="0.3">
      <c r="B90" s="119">
        <v>79</v>
      </c>
      <c r="C90" s="118"/>
      <c r="D90" s="119" t="str">
        <f ca="1">IFERROR(VLOOKUP($B90,'Dummy Invoice Summary'!$A$7:$AJ$17,15,FALSE),"")</f>
        <v/>
      </c>
      <c r="E90" s="133" t="str">
        <f ca="1">IFERROR(VLOOKUP($B90,'Dummy Invoice Summary'!$A$7:$AJ$17,16,FALSE),"")</f>
        <v/>
      </c>
      <c r="F90" s="134" t="str">
        <f ca="1">IFERROR(VLOOKUP($B90,'Dummy Invoice Summary'!$A$7:$AJ$17,7,FALSE),"")</f>
        <v/>
      </c>
      <c r="G90" s="135" t="str">
        <f ca="1">IFERROR(VLOOKUP($B90,'Dummy Invoice Summary'!$A$7:$AJ$17,25,FALSE),"")</f>
        <v/>
      </c>
      <c r="H90" s="135" t="str">
        <f ca="1">IFERROR(VLOOKUP($B90,'Dummy Invoice Summary'!$A$7:$AJ$17,27,FALSE),"")</f>
        <v/>
      </c>
      <c r="I90" s="134" t="str">
        <f ca="1">IFERROR(VLOOKUP($B90,'Dummy Invoice Summary'!$A$7:$AJ$17,36,FALSE),"")</f>
        <v/>
      </c>
      <c r="J90" s="135" t="str">
        <f ca="1">IFERROR(VLOOKUP($B90,'Dummy Invoice Summary'!$A$7:$AJ$17,35,FALSE),"")</f>
        <v/>
      </c>
    </row>
    <row r="91" spans="2:10" x14ac:dyDescent="0.3">
      <c r="B91" s="119">
        <v>80</v>
      </c>
      <c r="C91" s="118"/>
      <c r="D91" s="119" t="str">
        <f ca="1">IFERROR(VLOOKUP($B91,'Dummy Invoice Summary'!$A$7:$AJ$17,15,FALSE),"")</f>
        <v/>
      </c>
      <c r="E91" s="133" t="str">
        <f ca="1">IFERROR(VLOOKUP($B91,'Dummy Invoice Summary'!$A$7:$AJ$17,16,FALSE),"")</f>
        <v/>
      </c>
      <c r="F91" s="134" t="str">
        <f ca="1">IFERROR(VLOOKUP($B91,'Dummy Invoice Summary'!$A$7:$AJ$17,7,FALSE),"")</f>
        <v/>
      </c>
      <c r="G91" s="135" t="str">
        <f ca="1">IFERROR(VLOOKUP($B91,'Dummy Invoice Summary'!$A$7:$AJ$17,25,FALSE),"")</f>
        <v/>
      </c>
      <c r="H91" s="135" t="str">
        <f ca="1">IFERROR(VLOOKUP($B91,'Dummy Invoice Summary'!$A$7:$AJ$17,27,FALSE),"")</f>
        <v/>
      </c>
      <c r="I91" s="134" t="str">
        <f ca="1">IFERROR(VLOOKUP($B91,'Dummy Invoice Summary'!$A$7:$AJ$17,36,FALSE),"")</f>
        <v/>
      </c>
      <c r="J91" s="135" t="str">
        <f ca="1">IFERROR(VLOOKUP($B91,'Dummy Invoice Summary'!$A$7:$AJ$17,35,FALSE),"")</f>
        <v/>
      </c>
    </row>
    <row r="92" spans="2:10" x14ac:dyDescent="0.3">
      <c r="B92" s="119">
        <v>81</v>
      </c>
      <c r="C92" s="118"/>
      <c r="D92" s="119" t="str">
        <f ca="1">IFERROR(VLOOKUP($B92,'Dummy Invoice Summary'!$A$7:$AJ$17,15,FALSE),"")</f>
        <v/>
      </c>
      <c r="E92" s="133" t="str">
        <f ca="1">IFERROR(VLOOKUP($B92,'Dummy Invoice Summary'!$A$7:$AJ$17,16,FALSE),"")</f>
        <v/>
      </c>
      <c r="F92" s="134" t="str">
        <f ca="1">IFERROR(VLOOKUP($B92,'Dummy Invoice Summary'!$A$7:$AJ$17,7,FALSE),"")</f>
        <v/>
      </c>
      <c r="G92" s="135" t="str">
        <f ca="1">IFERROR(VLOOKUP($B92,'Dummy Invoice Summary'!$A$7:$AJ$17,25,FALSE),"")</f>
        <v/>
      </c>
      <c r="H92" s="135" t="str">
        <f ca="1">IFERROR(VLOOKUP($B92,'Dummy Invoice Summary'!$A$7:$AJ$17,27,FALSE),"")</f>
        <v/>
      </c>
      <c r="I92" s="134" t="str">
        <f ca="1">IFERROR(VLOOKUP($B92,'Dummy Invoice Summary'!$A$7:$AJ$17,36,FALSE),"")</f>
        <v/>
      </c>
      <c r="J92" s="135" t="str">
        <f ca="1">IFERROR(VLOOKUP($B92,'Dummy Invoice Summary'!$A$7:$AJ$17,35,FALSE),"")</f>
        <v/>
      </c>
    </row>
    <row r="93" spans="2:10" x14ac:dyDescent="0.3">
      <c r="B93" s="119">
        <v>82</v>
      </c>
      <c r="C93" s="118"/>
      <c r="D93" s="119" t="str">
        <f ca="1">IFERROR(VLOOKUP($B93,'Dummy Invoice Summary'!$A$7:$AJ$17,15,FALSE),"")</f>
        <v/>
      </c>
      <c r="E93" s="133" t="str">
        <f ca="1">IFERROR(VLOOKUP($B93,'Dummy Invoice Summary'!$A$7:$AJ$17,16,FALSE),"")</f>
        <v/>
      </c>
      <c r="F93" s="134" t="str">
        <f ca="1">IFERROR(VLOOKUP($B93,'Dummy Invoice Summary'!$A$7:$AJ$17,7,FALSE),"")</f>
        <v/>
      </c>
      <c r="G93" s="135" t="str">
        <f ca="1">IFERROR(VLOOKUP($B93,'Dummy Invoice Summary'!$A$7:$AJ$17,25,FALSE),"")</f>
        <v/>
      </c>
      <c r="H93" s="135" t="str">
        <f ca="1">IFERROR(VLOOKUP($B93,'Dummy Invoice Summary'!$A$7:$AJ$17,27,FALSE),"")</f>
        <v/>
      </c>
      <c r="I93" s="134" t="str">
        <f ca="1">IFERROR(VLOOKUP($B93,'Dummy Invoice Summary'!$A$7:$AJ$17,36,FALSE),"")</f>
        <v/>
      </c>
      <c r="J93" s="135" t="str">
        <f ca="1">IFERROR(VLOOKUP($B93,'Dummy Invoice Summary'!$A$7:$AJ$17,35,FALSE),"")</f>
        <v/>
      </c>
    </row>
    <row r="94" spans="2:10" x14ac:dyDescent="0.3">
      <c r="B94" s="119">
        <v>83</v>
      </c>
      <c r="C94" s="118"/>
      <c r="D94" s="119" t="str">
        <f ca="1">IFERROR(VLOOKUP($B94,'Dummy Invoice Summary'!$A$7:$AJ$17,15,FALSE),"")</f>
        <v/>
      </c>
      <c r="E94" s="133" t="str">
        <f ca="1">IFERROR(VLOOKUP($B94,'Dummy Invoice Summary'!$A$7:$AJ$17,16,FALSE),"")</f>
        <v/>
      </c>
      <c r="F94" s="134" t="str">
        <f ca="1">IFERROR(VLOOKUP($B94,'Dummy Invoice Summary'!$A$7:$AJ$17,7,FALSE),"")</f>
        <v/>
      </c>
      <c r="G94" s="135" t="str">
        <f ca="1">IFERROR(VLOOKUP($B94,'Dummy Invoice Summary'!$A$7:$AJ$17,25,FALSE),"")</f>
        <v/>
      </c>
      <c r="H94" s="135" t="str">
        <f ca="1">IFERROR(VLOOKUP($B94,'Dummy Invoice Summary'!$A$7:$AJ$17,27,FALSE),"")</f>
        <v/>
      </c>
      <c r="I94" s="134" t="str">
        <f ca="1">IFERROR(VLOOKUP($B94,'Dummy Invoice Summary'!$A$7:$AJ$17,36,FALSE),"")</f>
        <v/>
      </c>
      <c r="J94" s="135" t="str">
        <f ca="1">IFERROR(VLOOKUP($B94,'Dummy Invoice Summary'!$A$7:$AJ$17,35,FALSE),"")</f>
        <v/>
      </c>
    </row>
    <row r="95" spans="2:10" x14ac:dyDescent="0.3">
      <c r="B95" s="119">
        <v>84</v>
      </c>
      <c r="C95" s="118"/>
      <c r="D95" s="119" t="str">
        <f ca="1">IFERROR(VLOOKUP($B95,'Dummy Invoice Summary'!$A$7:$AJ$17,15,FALSE),"")</f>
        <v/>
      </c>
      <c r="E95" s="133" t="str">
        <f ca="1">IFERROR(VLOOKUP($B95,'Dummy Invoice Summary'!$A$7:$AJ$17,16,FALSE),"")</f>
        <v/>
      </c>
      <c r="F95" s="134" t="str">
        <f ca="1">IFERROR(VLOOKUP($B95,'Dummy Invoice Summary'!$A$7:$AJ$17,7,FALSE),"")</f>
        <v/>
      </c>
      <c r="G95" s="135" t="str">
        <f ca="1">IFERROR(VLOOKUP($B95,'Dummy Invoice Summary'!$A$7:$AJ$17,25,FALSE),"")</f>
        <v/>
      </c>
      <c r="H95" s="135" t="str">
        <f ca="1">IFERROR(VLOOKUP($B95,'Dummy Invoice Summary'!$A$7:$AJ$17,27,FALSE),"")</f>
        <v/>
      </c>
      <c r="I95" s="134" t="str">
        <f ca="1">IFERROR(VLOOKUP($B95,'Dummy Invoice Summary'!$A$7:$AJ$17,36,FALSE),"")</f>
        <v/>
      </c>
      <c r="J95" s="135" t="str">
        <f ca="1">IFERROR(VLOOKUP($B95,'Dummy Invoice Summary'!$A$7:$AJ$17,35,FALSE),"")</f>
        <v/>
      </c>
    </row>
    <row r="96" spans="2:10" x14ac:dyDescent="0.3">
      <c r="B96" s="119">
        <v>85</v>
      </c>
      <c r="C96" s="118"/>
      <c r="D96" s="119" t="str">
        <f ca="1">IFERROR(VLOOKUP($B96,'Dummy Invoice Summary'!$A$7:$AJ$17,15,FALSE),"")</f>
        <v/>
      </c>
      <c r="E96" s="133" t="str">
        <f ca="1">IFERROR(VLOOKUP($B96,'Dummy Invoice Summary'!$A$7:$AJ$17,16,FALSE),"")</f>
        <v/>
      </c>
      <c r="F96" s="134" t="str">
        <f ca="1">IFERROR(VLOOKUP($B96,'Dummy Invoice Summary'!$A$7:$AJ$17,7,FALSE),"")</f>
        <v/>
      </c>
      <c r="G96" s="135" t="str">
        <f ca="1">IFERROR(VLOOKUP($B96,'Dummy Invoice Summary'!$A$7:$AJ$17,25,FALSE),"")</f>
        <v/>
      </c>
      <c r="H96" s="135" t="str">
        <f ca="1">IFERROR(VLOOKUP($B96,'Dummy Invoice Summary'!$A$7:$AJ$17,27,FALSE),"")</f>
        <v/>
      </c>
      <c r="I96" s="134" t="str">
        <f ca="1">IFERROR(VLOOKUP($B96,'Dummy Invoice Summary'!$A$7:$AJ$17,36,FALSE),"")</f>
        <v/>
      </c>
      <c r="J96" s="135" t="str">
        <f ca="1">IFERROR(VLOOKUP($B96,'Dummy Invoice Summary'!$A$7:$AJ$17,35,FALSE),"")</f>
        <v/>
      </c>
    </row>
    <row r="97" spans="2:10" x14ac:dyDescent="0.3">
      <c r="B97" s="119">
        <v>86</v>
      </c>
      <c r="C97" s="118"/>
      <c r="D97" s="119" t="str">
        <f ca="1">IFERROR(VLOOKUP($B97,'Dummy Invoice Summary'!$A$7:$AJ$17,15,FALSE),"")</f>
        <v/>
      </c>
      <c r="E97" s="133" t="str">
        <f ca="1">IFERROR(VLOOKUP($B97,'Dummy Invoice Summary'!$A$7:$AJ$17,16,FALSE),"")</f>
        <v/>
      </c>
      <c r="F97" s="134" t="str">
        <f ca="1">IFERROR(VLOOKUP($B97,'Dummy Invoice Summary'!$A$7:$AJ$17,7,FALSE),"")</f>
        <v/>
      </c>
      <c r="G97" s="135" t="str">
        <f ca="1">IFERROR(VLOOKUP($B97,'Dummy Invoice Summary'!$A$7:$AJ$17,25,FALSE),"")</f>
        <v/>
      </c>
      <c r="H97" s="135" t="str">
        <f ca="1">IFERROR(VLOOKUP($B97,'Dummy Invoice Summary'!$A$7:$AJ$17,27,FALSE),"")</f>
        <v/>
      </c>
      <c r="I97" s="134" t="str">
        <f ca="1">IFERROR(VLOOKUP($B97,'Dummy Invoice Summary'!$A$7:$AJ$17,36,FALSE),"")</f>
        <v/>
      </c>
      <c r="J97" s="135" t="str">
        <f ca="1">IFERROR(VLOOKUP($B97,'Dummy Invoice Summary'!$A$7:$AJ$17,35,FALSE),"")</f>
        <v/>
      </c>
    </row>
    <row r="98" spans="2:10" x14ac:dyDescent="0.3">
      <c r="B98" s="119">
        <v>87</v>
      </c>
      <c r="C98" s="118"/>
      <c r="D98" s="119" t="str">
        <f ca="1">IFERROR(VLOOKUP($B98,'Dummy Invoice Summary'!$A$7:$AJ$17,15,FALSE),"")</f>
        <v/>
      </c>
      <c r="E98" s="133" t="str">
        <f ca="1">IFERROR(VLOOKUP($B98,'Dummy Invoice Summary'!$A$7:$AJ$17,16,FALSE),"")</f>
        <v/>
      </c>
      <c r="F98" s="134" t="str">
        <f ca="1">IFERROR(VLOOKUP($B98,'Dummy Invoice Summary'!$A$7:$AJ$17,7,FALSE),"")</f>
        <v/>
      </c>
      <c r="G98" s="135" t="str">
        <f ca="1">IFERROR(VLOOKUP($B98,'Dummy Invoice Summary'!$A$7:$AJ$17,25,FALSE),"")</f>
        <v/>
      </c>
      <c r="H98" s="135" t="str">
        <f ca="1">IFERROR(VLOOKUP($B98,'Dummy Invoice Summary'!$A$7:$AJ$17,27,FALSE),"")</f>
        <v/>
      </c>
      <c r="I98" s="134" t="str">
        <f ca="1">IFERROR(VLOOKUP($B98,'Dummy Invoice Summary'!$A$7:$AJ$17,36,FALSE),"")</f>
        <v/>
      </c>
      <c r="J98" s="135" t="str">
        <f ca="1">IFERROR(VLOOKUP($B98,'Dummy Invoice Summary'!$A$7:$AJ$17,35,FALSE),"")</f>
        <v/>
      </c>
    </row>
    <row r="99" spans="2:10" x14ac:dyDescent="0.3">
      <c r="B99" s="119">
        <v>88</v>
      </c>
      <c r="C99" s="118"/>
      <c r="D99" s="119" t="str">
        <f ca="1">IFERROR(VLOOKUP($B99,'Dummy Invoice Summary'!$A$7:$AJ$17,15,FALSE),"")</f>
        <v/>
      </c>
      <c r="E99" s="133" t="str">
        <f ca="1">IFERROR(VLOOKUP($B99,'Dummy Invoice Summary'!$A$7:$AJ$17,16,FALSE),"")</f>
        <v/>
      </c>
      <c r="F99" s="134" t="str">
        <f ca="1">IFERROR(VLOOKUP($B99,'Dummy Invoice Summary'!$A$7:$AJ$17,7,FALSE),"")</f>
        <v/>
      </c>
      <c r="G99" s="135" t="str">
        <f ca="1">IFERROR(VLOOKUP($B99,'Dummy Invoice Summary'!$A$7:$AJ$17,25,FALSE),"")</f>
        <v/>
      </c>
      <c r="H99" s="135" t="str">
        <f ca="1">IFERROR(VLOOKUP($B99,'Dummy Invoice Summary'!$A$7:$AJ$17,27,FALSE),"")</f>
        <v/>
      </c>
      <c r="I99" s="134" t="str">
        <f ca="1">IFERROR(VLOOKUP($B99,'Dummy Invoice Summary'!$A$7:$AJ$17,36,FALSE),"")</f>
        <v/>
      </c>
      <c r="J99" s="135" t="str">
        <f ca="1">IFERROR(VLOOKUP($B99,'Dummy Invoice Summary'!$A$7:$AJ$17,35,FALSE),"")</f>
        <v/>
      </c>
    </row>
    <row r="100" spans="2:10" x14ac:dyDescent="0.3">
      <c r="B100" s="119">
        <v>89</v>
      </c>
      <c r="C100" s="118"/>
      <c r="D100" s="119" t="str">
        <f ca="1">IFERROR(VLOOKUP($B100,'Dummy Invoice Summary'!$A$7:$AJ$17,15,FALSE),"")</f>
        <v/>
      </c>
      <c r="E100" s="133" t="str">
        <f ca="1">IFERROR(VLOOKUP($B100,'Dummy Invoice Summary'!$A$7:$AJ$17,16,FALSE),"")</f>
        <v/>
      </c>
      <c r="F100" s="134" t="str">
        <f ca="1">IFERROR(VLOOKUP($B100,'Dummy Invoice Summary'!$A$7:$AJ$17,7,FALSE),"")</f>
        <v/>
      </c>
      <c r="G100" s="135" t="str">
        <f ca="1">IFERROR(VLOOKUP($B100,'Dummy Invoice Summary'!$A$7:$AJ$17,25,FALSE),"")</f>
        <v/>
      </c>
      <c r="H100" s="135" t="str">
        <f ca="1">IFERROR(VLOOKUP($B100,'Dummy Invoice Summary'!$A$7:$AJ$17,27,FALSE),"")</f>
        <v/>
      </c>
      <c r="I100" s="134" t="str">
        <f ca="1">IFERROR(VLOOKUP($B100,'Dummy Invoice Summary'!$A$7:$AJ$17,36,FALSE),"")</f>
        <v/>
      </c>
      <c r="J100" s="135" t="str">
        <f ca="1">IFERROR(VLOOKUP($B100,'Dummy Invoice Summary'!$A$7:$AJ$17,35,FALSE),"")</f>
        <v/>
      </c>
    </row>
    <row r="101" spans="2:10" x14ac:dyDescent="0.3">
      <c r="B101" s="119">
        <v>90</v>
      </c>
      <c r="C101" s="118"/>
      <c r="D101" s="119" t="str">
        <f ca="1">IFERROR(VLOOKUP($B101,'Dummy Invoice Summary'!$A$7:$AJ$17,15,FALSE),"")</f>
        <v/>
      </c>
      <c r="E101" s="133" t="str">
        <f ca="1">IFERROR(VLOOKUP($B101,'Dummy Invoice Summary'!$A$7:$AJ$17,16,FALSE),"")</f>
        <v/>
      </c>
      <c r="F101" s="134" t="str">
        <f ca="1">IFERROR(VLOOKUP($B101,'Dummy Invoice Summary'!$A$7:$AJ$17,7,FALSE),"")</f>
        <v/>
      </c>
      <c r="G101" s="135" t="str">
        <f ca="1">IFERROR(VLOOKUP($B101,'Dummy Invoice Summary'!$A$7:$AJ$17,25,FALSE),"")</f>
        <v/>
      </c>
      <c r="H101" s="135" t="str">
        <f ca="1">IFERROR(VLOOKUP($B101,'Dummy Invoice Summary'!$A$7:$AJ$17,27,FALSE),"")</f>
        <v/>
      </c>
      <c r="I101" s="134" t="str">
        <f ca="1">IFERROR(VLOOKUP($B101,'Dummy Invoice Summary'!$A$7:$AJ$17,36,FALSE),"")</f>
        <v/>
      </c>
      <c r="J101" s="135" t="str">
        <f ca="1">IFERROR(VLOOKUP($B101,'Dummy Invoice Summary'!$A$7:$AJ$17,35,FALSE),"")</f>
        <v/>
      </c>
    </row>
    <row r="102" spans="2:10" x14ac:dyDescent="0.3">
      <c r="B102" s="119">
        <v>91</v>
      </c>
      <c r="C102" s="118"/>
      <c r="D102" s="119" t="str">
        <f ca="1">IFERROR(VLOOKUP($B102,'Dummy Invoice Summary'!$A$7:$AJ$17,15,FALSE),"")</f>
        <v/>
      </c>
      <c r="E102" s="133" t="str">
        <f ca="1">IFERROR(VLOOKUP($B102,'Dummy Invoice Summary'!$A$7:$AJ$17,16,FALSE),"")</f>
        <v/>
      </c>
      <c r="F102" s="134" t="str">
        <f ca="1">IFERROR(VLOOKUP($B102,'Dummy Invoice Summary'!$A$7:$AJ$17,7,FALSE),"")</f>
        <v/>
      </c>
      <c r="G102" s="135" t="str">
        <f ca="1">IFERROR(VLOOKUP($B102,'Dummy Invoice Summary'!$A$7:$AJ$17,25,FALSE),"")</f>
        <v/>
      </c>
      <c r="H102" s="135" t="str">
        <f ca="1">IFERROR(VLOOKUP($B102,'Dummy Invoice Summary'!$A$7:$AJ$17,27,FALSE),"")</f>
        <v/>
      </c>
      <c r="I102" s="134" t="str">
        <f ca="1">IFERROR(VLOOKUP($B102,'Dummy Invoice Summary'!$A$7:$AJ$17,36,FALSE),"")</f>
        <v/>
      </c>
      <c r="J102" s="135" t="str">
        <f ca="1">IFERROR(VLOOKUP($B102,'Dummy Invoice Summary'!$A$7:$AJ$17,35,FALSE),"")</f>
        <v/>
      </c>
    </row>
    <row r="103" spans="2:10" x14ac:dyDescent="0.3">
      <c r="B103" s="119">
        <v>92</v>
      </c>
      <c r="C103" s="118"/>
      <c r="D103" s="119" t="str">
        <f ca="1">IFERROR(VLOOKUP($B103,'Dummy Invoice Summary'!$A$7:$AJ$17,15,FALSE),"")</f>
        <v/>
      </c>
      <c r="E103" s="133" t="str">
        <f ca="1">IFERROR(VLOOKUP($B103,'Dummy Invoice Summary'!$A$7:$AJ$17,16,FALSE),"")</f>
        <v/>
      </c>
      <c r="F103" s="134" t="str">
        <f ca="1">IFERROR(VLOOKUP($B103,'Dummy Invoice Summary'!$A$7:$AJ$17,7,FALSE),"")</f>
        <v/>
      </c>
      <c r="G103" s="135" t="str">
        <f ca="1">IFERROR(VLOOKUP($B103,'Dummy Invoice Summary'!$A$7:$AJ$17,25,FALSE),"")</f>
        <v/>
      </c>
      <c r="H103" s="135" t="str">
        <f ca="1">IFERROR(VLOOKUP($B103,'Dummy Invoice Summary'!$A$7:$AJ$17,27,FALSE),"")</f>
        <v/>
      </c>
      <c r="I103" s="134" t="str">
        <f ca="1">IFERROR(VLOOKUP($B103,'Dummy Invoice Summary'!$A$7:$AJ$17,36,FALSE),"")</f>
        <v/>
      </c>
      <c r="J103" s="135" t="str">
        <f ca="1">IFERROR(VLOOKUP($B103,'Dummy Invoice Summary'!$A$7:$AJ$17,35,FALSE),"")</f>
        <v/>
      </c>
    </row>
    <row r="104" spans="2:10" x14ac:dyDescent="0.3">
      <c r="B104" s="119">
        <v>93</v>
      </c>
      <c r="C104" s="118"/>
      <c r="D104" s="119" t="str">
        <f ca="1">IFERROR(VLOOKUP($B104,'Dummy Invoice Summary'!$A$7:$AJ$17,15,FALSE),"")</f>
        <v/>
      </c>
      <c r="E104" s="133" t="str">
        <f ca="1">IFERROR(VLOOKUP($B104,'Dummy Invoice Summary'!$A$7:$AJ$17,16,FALSE),"")</f>
        <v/>
      </c>
      <c r="F104" s="134" t="str">
        <f ca="1">IFERROR(VLOOKUP($B104,'Dummy Invoice Summary'!$A$7:$AJ$17,7,FALSE),"")</f>
        <v/>
      </c>
      <c r="G104" s="135" t="str">
        <f ca="1">IFERROR(VLOOKUP($B104,'Dummy Invoice Summary'!$A$7:$AJ$17,25,FALSE),"")</f>
        <v/>
      </c>
      <c r="H104" s="135" t="str">
        <f ca="1">IFERROR(VLOOKUP($B104,'Dummy Invoice Summary'!$A$7:$AJ$17,27,FALSE),"")</f>
        <v/>
      </c>
      <c r="I104" s="134" t="str">
        <f ca="1">IFERROR(VLOOKUP($B104,'Dummy Invoice Summary'!$A$7:$AJ$17,36,FALSE),"")</f>
        <v/>
      </c>
      <c r="J104" s="135" t="str">
        <f ca="1">IFERROR(VLOOKUP($B104,'Dummy Invoice Summary'!$A$7:$AJ$17,35,FALSE),"")</f>
        <v/>
      </c>
    </row>
    <row r="105" spans="2:10" x14ac:dyDescent="0.3">
      <c r="B105" s="119">
        <v>94</v>
      </c>
      <c r="C105" s="118"/>
      <c r="D105" s="119" t="str">
        <f ca="1">IFERROR(VLOOKUP($B105,'Dummy Invoice Summary'!$A$7:$AJ$17,15,FALSE),"")</f>
        <v/>
      </c>
      <c r="E105" s="133" t="str">
        <f ca="1">IFERROR(VLOOKUP($B105,'Dummy Invoice Summary'!$A$7:$AJ$17,16,FALSE),"")</f>
        <v/>
      </c>
      <c r="F105" s="134" t="str">
        <f ca="1">IFERROR(VLOOKUP($B105,'Dummy Invoice Summary'!$A$7:$AJ$17,7,FALSE),"")</f>
        <v/>
      </c>
      <c r="G105" s="135" t="str">
        <f ca="1">IFERROR(VLOOKUP($B105,'Dummy Invoice Summary'!$A$7:$AJ$17,25,FALSE),"")</f>
        <v/>
      </c>
      <c r="H105" s="135" t="str">
        <f ca="1">IFERROR(VLOOKUP($B105,'Dummy Invoice Summary'!$A$7:$AJ$17,27,FALSE),"")</f>
        <v/>
      </c>
      <c r="I105" s="134" t="str">
        <f ca="1">IFERROR(VLOOKUP($B105,'Dummy Invoice Summary'!$A$7:$AJ$17,36,FALSE),"")</f>
        <v/>
      </c>
      <c r="J105" s="135" t="str">
        <f ca="1">IFERROR(VLOOKUP($B105,'Dummy Invoice Summary'!$A$7:$AJ$17,35,FALSE),"")</f>
        <v/>
      </c>
    </row>
    <row r="106" spans="2:10" x14ac:dyDescent="0.3">
      <c r="B106" s="119">
        <v>95</v>
      </c>
      <c r="C106" s="118"/>
      <c r="D106" s="119" t="str">
        <f ca="1">IFERROR(VLOOKUP($B106,'Dummy Invoice Summary'!$A$7:$AJ$17,15,FALSE),"")</f>
        <v/>
      </c>
      <c r="E106" s="133" t="str">
        <f ca="1">IFERROR(VLOOKUP($B106,'Dummy Invoice Summary'!$A$7:$AJ$17,16,FALSE),"")</f>
        <v/>
      </c>
      <c r="F106" s="134" t="str">
        <f ca="1">IFERROR(VLOOKUP($B106,'Dummy Invoice Summary'!$A$7:$AJ$17,7,FALSE),"")</f>
        <v/>
      </c>
      <c r="G106" s="135" t="str">
        <f ca="1">IFERROR(VLOOKUP($B106,'Dummy Invoice Summary'!$A$7:$AJ$17,25,FALSE),"")</f>
        <v/>
      </c>
      <c r="H106" s="135" t="str">
        <f ca="1">IFERROR(VLOOKUP($B106,'Dummy Invoice Summary'!$A$7:$AJ$17,27,FALSE),"")</f>
        <v/>
      </c>
      <c r="I106" s="134" t="str">
        <f ca="1">IFERROR(VLOOKUP($B106,'Dummy Invoice Summary'!$A$7:$AJ$17,36,FALSE),"")</f>
        <v/>
      </c>
      <c r="J106" s="135" t="str">
        <f ca="1">IFERROR(VLOOKUP($B106,'Dummy Invoice Summary'!$A$7:$AJ$17,35,FALSE),"")</f>
        <v/>
      </c>
    </row>
    <row r="107" spans="2:10" x14ac:dyDescent="0.3">
      <c r="B107" s="119">
        <v>96</v>
      </c>
      <c r="C107" s="118"/>
      <c r="D107" s="119" t="str">
        <f ca="1">IFERROR(VLOOKUP($B107,'Dummy Invoice Summary'!$A$7:$AJ$17,15,FALSE),"")</f>
        <v/>
      </c>
      <c r="E107" s="133" t="str">
        <f ca="1">IFERROR(VLOOKUP($B107,'Dummy Invoice Summary'!$A$7:$AJ$17,16,FALSE),"")</f>
        <v/>
      </c>
      <c r="F107" s="134" t="str">
        <f ca="1">IFERROR(VLOOKUP($B107,'Dummy Invoice Summary'!$A$7:$AJ$17,7,FALSE),"")</f>
        <v/>
      </c>
      <c r="G107" s="135" t="str">
        <f ca="1">IFERROR(VLOOKUP($B107,'Dummy Invoice Summary'!$A$7:$AJ$17,25,FALSE),"")</f>
        <v/>
      </c>
      <c r="H107" s="135" t="str">
        <f ca="1">IFERROR(VLOOKUP($B107,'Dummy Invoice Summary'!$A$7:$AJ$17,27,FALSE),"")</f>
        <v/>
      </c>
      <c r="I107" s="134" t="str">
        <f ca="1">IFERROR(VLOOKUP($B107,'Dummy Invoice Summary'!$A$7:$AJ$17,36,FALSE),"")</f>
        <v/>
      </c>
      <c r="J107" s="135" t="str">
        <f ca="1">IFERROR(VLOOKUP($B107,'Dummy Invoice Summary'!$A$7:$AJ$17,35,FALSE),"")</f>
        <v/>
      </c>
    </row>
    <row r="108" spans="2:10" x14ac:dyDescent="0.3">
      <c r="B108" s="119">
        <v>97</v>
      </c>
      <c r="C108" s="118"/>
      <c r="D108" s="119" t="str">
        <f ca="1">IFERROR(VLOOKUP($B108,'Dummy Invoice Summary'!$A$7:$AJ$17,15,FALSE),"")</f>
        <v/>
      </c>
      <c r="E108" s="133" t="str">
        <f ca="1">IFERROR(VLOOKUP($B108,'Dummy Invoice Summary'!$A$7:$AJ$17,16,FALSE),"")</f>
        <v/>
      </c>
      <c r="F108" s="134" t="str">
        <f ca="1">IFERROR(VLOOKUP($B108,'Dummy Invoice Summary'!$A$7:$AJ$17,7,FALSE),"")</f>
        <v/>
      </c>
      <c r="G108" s="135" t="str">
        <f ca="1">IFERROR(VLOOKUP($B108,'Dummy Invoice Summary'!$A$7:$AJ$17,25,FALSE),"")</f>
        <v/>
      </c>
      <c r="H108" s="135" t="str">
        <f ca="1">IFERROR(VLOOKUP($B108,'Dummy Invoice Summary'!$A$7:$AJ$17,27,FALSE),"")</f>
        <v/>
      </c>
      <c r="I108" s="134" t="str">
        <f ca="1">IFERROR(VLOOKUP($B108,'Dummy Invoice Summary'!$A$7:$AJ$17,36,FALSE),"")</f>
        <v/>
      </c>
      <c r="J108" s="135" t="str">
        <f ca="1">IFERROR(VLOOKUP($B108,'Dummy Invoice Summary'!$A$7:$AJ$17,35,FALSE),"")</f>
        <v/>
      </c>
    </row>
    <row r="109" spans="2:10" x14ac:dyDescent="0.3">
      <c r="B109" s="119">
        <v>98</v>
      </c>
      <c r="C109" s="118"/>
      <c r="D109" s="119" t="str">
        <f ca="1">IFERROR(VLOOKUP($B109,'Dummy Invoice Summary'!$A$7:$AJ$17,15,FALSE),"")</f>
        <v/>
      </c>
      <c r="E109" s="133" t="str">
        <f ca="1">IFERROR(VLOOKUP($B109,'Dummy Invoice Summary'!$A$7:$AJ$17,16,FALSE),"")</f>
        <v/>
      </c>
      <c r="F109" s="134" t="str">
        <f ca="1">IFERROR(VLOOKUP($B109,'Dummy Invoice Summary'!$A$7:$AJ$17,7,FALSE),"")</f>
        <v/>
      </c>
      <c r="G109" s="135" t="str">
        <f ca="1">IFERROR(VLOOKUP($B109,'Dummy Invoice Summary'!$A$7:$AJ$17,25,FALSE),"")</f>
        <v/>
      </c>
      <c r="H109" s="135" t="str">
        <f ca="1">IFERROR(VLOOKUP($B109,'Dummy Invoice Summary'!$A$7:$AJ$17,27,FALSE),"")</f>
        <v/>
      </c>
      <c r="I109" s="134" t="str">
        <f ca="1">IFERROR(VLOOKUP($B109,'Dummy Invoice Summary'!$A$7:$AJ$17,36,FALSE),"")</f>
        <v/>
      </c>
      <c r="J109" s="135" t="str">
        <f ca="1">IFERROR(VLOOKUP($B109,'Dummy Invoice Summary'!$A$7:$AJ$17,35,FALSE),"")</f>
        <v/>
      </c>
    </row>
    <row r="110" spans="2:10" x14ac:dyDescent="0.3">
      <c r="B110" s="119">
        <v>99</v>
      </c>
      <c r="C110" s="118"/>
      <c r="D110" s="119" t="str">
        <f ca="1">IFERROR(VLOOKUP($B110,'Dummy Invoice Summary'!$A$7:$AJ$17,15,FALSE),"")</f>
        <v/>
      </c>
      <c r="E110" s="133" t="str">
        <f ca="1">IFERROR(VLOOKUP($B110,'Dummy Invoice Summary'!$A$7:$AJ$17,16,FALSE),"")</f>
        <v/>
      </c>
      <c r="F110" s="134" t="str">
        <f ca="1">IFERROR(VLOOKUP($B110,'Dummy Invoice Summary'!$A$7:$AJ$17,7,FALSE),"")</f>
        <v/>
      </c>
      <c r="G110" s="135" t="str">
        <f ca="1">IFERROR(VLOOKUP($B110,'Dummy Invoice Summary'!$A$7:$AJ$17,25,FALSE),"")</f>
        <v/>
      </c>
      <c r="H110" s="135" t="str">
        <f ca="1">IFERROR(VLOOKUP($B110,'Dummy Invoice Summary'!$A$7:$AJ$17,27,FALSE),"")</f>
        <v/>
      </c>
      <c r="I110" s="134" t="str">
        <f ca="1">IFERROR(VLOOKUP($B110,'Dummy Invoice Summary'!$A$7:$AJ$17,36,FALSE),"")</f>
        <v/>
      </c>
      <c r="J110" s="135" t="str">
        <f ca="1">IFERROR(VLOOKUP($B110,'Dummy Invoice Summary'!$A$7:$AJ$17,35,FALSE),"")</f>
        <v/>
      </c>
    </row>
    <row r="111" spans="2:10" x14ac:dyDescent="0.3">
      <c r="B111" s="119">
        <v>100</v>
      </c>
      <c r="C111" s="118"/>
      <c r="D111" s="119" t="str">
        <f ca="1">IFERROR(VLOOKUP($B111,'Dummy Invoice Summary'!$A$7:$AJ$17,15,FALSE),"")</f>
        <v/>
      </c>
      <c r="E111" s="133" t="str">
        <f ca="1">IFERROR(VLOOKUP($B111,'Dummy Invoice Summary'!$A$7:$AJ$17,16,FALSE),"")</f>
        <v/>
      </c>
      <c r="F111" s="134" t="str">
        <f ca="1">IFERROR(VLOOKUP($B111,'Dummy Invoice Summary'!$A$7:$AJ$17,7,FALSE),"")</f>
        <v/>
      </c>
      <c r="G111" s="135" t="str">
        <f ca="1">IFERROR(VLOOKUP($B111,'Dummy Invoice Summary'!$A$7:$AJ$17,25,FALSE),"")</f>
        <v/>
      </c>
      <c r="H111" s="135" t="str">
        <f ca="1">IFERROR(VLOOKUP($B111,'Dummy Invoice Summary'!$A$7:$AJ$17,27,FALSE),"")</f>
        <v/>
      </c>
      <c r="I111" s="134" t="str">
        <f ca="1">IFERROR(VLOOKUP($B111,'Dummy Invoice Summary'!$A$7:$AJ$17,36,FALSE),"")</f>
        <v/>
      </c>
      <c r="J111" s="135" t="str">
        <f ca="1">IFERROR(VLOOKUP($B111,'Dummy Invoice Summary'!$A$7:$AJ$17,35,FALSE),"")</f>
        <v/>
      </c>
    </row>
    <row r="112" spans="2:10" x14ac:dyDescent="0.3">
      <c r="B112" s="119">
        <v>101</v>
      </c>
      <c r="C112" s="118"/>
      <c r="D112" s="119" t="str">
        <f ca="1">IFERROR(VLOOKUP($B112,'Dummy Invoice Summary'!$A$7:$AJ$17,15,FALSE),"")</f>
        <v/>
      </c>
      <c r="E112" s="133" t="str">
        <f ca="1">IFERROR(VLOOKUP($B112,'Dummy Invoice Summary'!$A$7:$AJ$17,16,FALSE),"")</f>
        <v/>
      </c>
      <c r="F112" s="134" t="str">
        <f ca="1">IFERROR(VLOOKUP($B112,'Dummy Invoice Summary'!$A$7:$AJ$17,7,FALSE),"")</f>
        <v/>
      </c>
      <c r="G112" s="135" t="str">
        <f ca="1">IFERROR(VLOOKUP($B112,'Dummy Invoice Summary'!$A$7:$AJ$17,25,FALSE),"")</f>
        <v/>
      </c>
      <c r="H112" s="135" t="str">
        <f ca="1">IFERROR(VLOOKUP($B112,'Dummy Invoice Summary'!$A$7:$AJ$17,27,FALSE),"")</f>
        <v/>
      </c>
      <c r="I112" s="134" t="str">
        <f ca="1">IFERROR(VLOOKUP($B112,'Dummy Invoice Summary'!$A$7:$AJ$17,36,FALSE),"")</f>
        <v/>
      </c>
      <c r="J112" s="135" t="str">
        <f ca="1">IFERROR(VLOOKUP($B112,'Dummy Invoice Summary'!$A$7:$AJ$17,35,FALSE),"")</f>
        <v/>
      </c>
    </row>
    <row r="113" spans="2:10" x14ac:dyDescent="0.3">
      <c r="B113" s="119">
        <v>102</v>
      </c>
      <c r="C113" s="118"/>
      <c r="D113" s="119" t="str">
        <f ca="1">IFERROR(VLOOKUP($B113,'Dummy Invoice Summary'!$A$7:$AJ$17,15,FALSE),"")</f>
        <v/>
      </c>
      <c r="E113" s="133" t="str">
        <f ca="1">IFERROR(VLOOKUP($B113,'Dummy Invoice Summary'!$A$7:$AJ$17,16,FALSE),"")</f>
        <v/>
      </c>
      <c r="F113" s="134" t="str">
        <f ca="1">IFERROR(VLOOKUP($B113,'Dummy Invoice Summary'!$A$7:$AJ$17,7,FALSE),"")</f>
        <v/>
      </c>
      <c r="G113" s="135" t="str">
        <f ca="1">IFERROR(VLOOKUP($B113,'Dummy Invoice Summary'!$A$7:$AJ$17,25,FALSE),"")</f>
        <v/>
      </c>
      <c r="H113" s="135" t="str">
        <f ca="1">IFERROR(VLOOKUP($B113,'Dummy Invoice Summary'!$A$7:$AJ$17,27,FALSE),"")</f>
        <v/>
      </c>
      <c r="I113" s="134" t="str">
        <f ca="1">IFERROR(VLOOKUP($B113,'Dummy Invoice Summary'!$A$7:$AJ$17,36,FALSE),"")</f>
        <v/>
      </c>
      <c r="J113" s="135" t="str">
        <f ca="1">IFERROR(VLOOKUP($B113,'Dummy Invoice Summary'!$A$7:$AJ$17,35,FALSE),"")</f>
        <v/>
      </c>
    </row>
    <row r="114" spans="2:10" x14ac:dyDescent="0.3">
      <c r="B114" s="119">
        <v>103</v>
      </c>
      <c r="C114" s="118"/>
      <c r="D114" s="119" t="str">
        <f ca="1">IFERROR(VLOOKUP($B114,'Dummy Invoice Summary'!$A$7:$AJ$17,15,FALSE),"")</f>
        <v/>
      </c>
      <c r="E114" s="133" t="str">
        <f ca="1">IFERROR(VLOOKUP($B114,'Dummy Invoice Summary'!$A$7:$AJ$17,16,FALSE),"")</f>
        <v/>
      </c>
      <c r="F114" s="134" t="str">
        <f ca="1">IFERROR(VLOOKUP($B114,'Dummy Invoice Summary'!$A$7:$AJ$17,7,FALSE),"")</f>
        <v/>
      </c>
      <c r="G114" s="135" t="str">
        <f ca="1">IFERROR(VLOOKUP($B114,'Dummy Invoice Summary'!$A$7:$AJ$17,25,FALSE),"")</f>
        <v/>
      </c>
      <c r="H114" s="135" t="str">
        <f ca="1">IFERROR(VLOOKUP($B114,'Dummy Invoice Summary'!$A$7:$AJ$17,27,FALSE),"")</f>
        <v/>
      </c>
      <c r="I114" s="134" t="str">
        <f ca="1">IFERROR(VLOOKUP($B114,'Dummy Invoice Summary'!$A$7:$AJ$17,36,FALSE),"")</f>
        <v/>
      </c>
      <c r="J114" s="135" t="str">
        <f ca="1">IFERROR(VLOOKUP($B114,'Dummy Invoice Summary'!$A$7:$AJ$17,35,FALSE),"")</f>
        <v/>
      </c>
    </row>
    <row r="115" spans="2:10" x14ac:dyDescent="0.3">
      <c r="B115" s="119">
        <v>104</v>
      </c>
      <c r="C115" s="118"/>
      <c r="D115" s="119" t="str">
        <f ca="1">IFERROR(VLOOKUP($B115,'Dummy Invoice Summary'!$A$7:$AJ$17,15,FALSE),"")</f>
        <v/>
      </c>
      <c r="E115" s="133" t="str">
        <f ca="1">IFERROR(VLOOKUP($B115,'Dummy Invoice Summary'!$A$7:$AJ$17,16,FALSE),"")</f>
        <v/>
      </c>
      <c r="F115" s="134" t="str">
        <f ca="1">IFERROR(VLOOKUP($B115,'Dummy Invoice Summary'!$A$7:$AJ$17,7,FALSE),"")</f>
        <v/>
      </c>
      <c r="G115" s="135" t="str">
        <f ca="1">IFERROR(VLOOKUP($B115,'Dummy Invoice Summary'!$A$7:$AJ$17,25,FALSE),"")</f>
        <v/>
      </c>
      <c r="H115" s="135" t="str">
        <f ca="1">IFERROR(VLOOKUP($B115,'Dummy Invoice Summary'!$A$7:$AJ$17,27,FALSE),"")</f>
        <v/>
      </c>
      <c r="I115" s="134" t="str">
        <f ca="1">IFERROR(VLOOKUP($B115,'Dummy Invoice Summary'!$A$7:$AJ$17,36,FALSE),"")</f>
        <v/>
      </c>
      <c r="J115" s="135" t="str">
        <f ca="1">IFERROR(VLOOKUP($B115,'Dummy Invoice Summary'!$A$7:$AJ$17,35,FALSE),"")</f>
        <v/>
      </c>
    </row>
    <row r="116" spans="2:10" x14ac:dyDescent="0.3">
      <c r="B116" s="119">
        <v>105</v>
      </c>
      <c r="C116" s="118"/>
      <c r="D116" s="119" t="str">
        <f ca="1">IFERROR(VLOOKUP($B116,'Dummy Invoice Summary'!$A$7:$AJ$17,15,FALSE),"")</f>
        <v/>
      </c>
      <c r="E116" s="133" t="str">
        <f ca="1">IFERROR(VLOOKUP($B116,'Dummy Invoice Summary'!$A$7:$AJ$17,16,FALSE),"")</f>
        <v/>
      </c>
      <c r="F116" s="134" t="str">
        <f ca="1">IFERROR(VLOOKUP($B116,'Dummy Invoice Summary'!$A$7:$AJ$17,7,FALSE),"")</f>
        <v/>
      </c>
      <c r="G116" s="135" t="str">
        <f ca="1">IFERROR(VLOOKUP($B116,'Dummy Invoice Summary'!$A$7:$AJ$17,25,FALSE),"")</f>
        <v/>
      </c>
      <c r="H116" s="135" t="str">
        <f ca="1">IFERROR(VLOOKUP($B116,'Dummy Invoice Summary'!$A$7:$AJ$17,27,FALSE),"")</f>
        <v/>
      </c>
      <c r="I116" s="134" t="str">
        <f ca="1">IFERROR(VLOOKUP($B116,'Dummy Invoice Summary'!$A$7:$AJ$17,36,FALSE),"")</f>
        <v/>
      </c>
      <c r="J116" s="135" t="str">
        <f ca="1">IFERROR(VLOOKUP($B116,'Dummy Invoice Summary'!$A$7:$AJ$17,35,FALSE),"")</f>
        <v/>
      </c>
    </row>
    <row r="117" spans="2:10" x14ac:dyDescent="0.3">
      <c r="B117" s="119">
        <v>106</v>
      </c>
      <c r="C117" s="118"/>
      <c r="D117" s="119" t="str">
        <f ca="1">IFERROR(VLOOKUP($B117,'Dummy Invoice Summary'!$A$7:$AJ$17,15,FALSE),"")</f>
        <v/>
      </c>
      <c r="E117" s="133" t="str">
        <f ca="1">IFERROR(VLOOKUP($B117,'Dummy Invoice Summary'!$A$7:$AJ$17,16,FALSE),"")</f>
        <v/>
      </c>
      <c r="F117" s="134" t="str">
        <f ca="1">IFERROR(VLOOKUP($B117,'Dummy Invoice Summary'!$A$7:$AJ$17,7,FALSE),"")</f>
        <v/>
      </c>
      <c r="G117" s="135" t="str">
        <f ca="1">IFERROR(VLOOKUP($B117,'Dummy Invoice Summary'!$A$7:$AJ$17,25,FALSE),"")</f>
        <v/>
      </c>
      <c r="H117" s="135" t="str">
        <f ca="1">IFERROR(VLOOKUP($B117,'Dummy Invoice Summary'!$A$7:$AJ$17,27,FALSE),"")</f>
        <v/>
      </c>
      <c r="I117" s="134" t="str">
        <f ca="1">IFERROR(VLOOKUP($B117,'Dummy Invoice Summary'!$A$7:$AJ$17,36,FALSE),"")</f>
        <v/>
      </c>
      <c r="J117" s="135" t="str">
        <f ca="1">IFERROR(VLOOKUP($B117,'Dummy Invoice Summary'!$A$7:$AJ$17,35,FALSE),"")</f>
        <v/>
      </c>
    </row>
    <row r="118" spans="2:10" x14ac:dyDescent="0.3">
      <c r="B118" s="119">
        <v>107</v>
      </c>
      <c r="C118" s="118"/>
      <c r="D118" s="119" t="str">
        <f ca="1">IFERROR(VLOOKUP($B118,'Dummy Invoice Summary'!$A$7:$AJ$17,15,FALSE),"")</f>
        <v/>
      </c>
      <c r="E118" s="133" t="str">
        <f ca="1">IFERROR(VLOOKUP($B118,'Dummy Invoice Summary'!$A$7:$AJ$17,16,FALSE),"")</f>
        <v/>
      </c>
      <c r="F118" s="134" t="str">
        <f ca="1">IFERROR(VLOOKUP($B118,'Dummy Invoice Summary'!$A$7:$AJ$17,7,FALSE),"")</f>
        <v/>
      </c>
      <c r="G118" s="135" t="str">
        <f ca="1">IFERROR(VLOOKUP($B118,'Dummy Invoice Summary'!$A$7:$AJ$17,25,FALSE),"")</f>
        <v/>
      </c>
      <c r="H118" s="135" t="str">
        <f ca="1">IFERROR(VLOOKUP($B118,'Dummy Invoice Summary'!$A$7:$AJ$17,27,FALSE),"")</f>
        <v/>
      </c>
      <c r="I118" s="134" t="str">
        <f ca="1">IFERROR(VLOOKUP($B118,'Dummy Invoice Summary'!$A$7:$AJ$17,36,FALSE),"")</f>
        <v/>
      </c>
      <c r="J118" s="135" t="str">
        <f ca="1">IFERROR(VLOOKUP($B118,'Dummy Invoice Summary'!$A$7:$AJ$17,35,FALSE),"")</f>
        <v/>
      </c>
    </row>
    <row r="119" spans="2:10" x14ac:dyDescent="0.3">
      <c r="B119" s="119">
        <v>108</v>
      </c>
      <c r="C119" s="118"/>
      <c r="D119" s="119" t="str">
        <f ca="1">IFERROR(VLOOKUP($B119,'Dummy Invoice Summary'!$A$7:$AJ$17,15,FALSE),"")</f>
        <v/>
      </c>
      <c r="E119" s="133" t="str">
        <f ca="1">IFERROR(VLOOKUP($B119,'Dummy Invoice Summary'!$A$7:$AJ$17,16,FALSE),"")</f>
        <v/>
      </c>
      <c r="F119" s="134" t="str">
        <f ca="1">IFERROR(VLOOKUP($B119,'Dummy Invoice Summary'!$A$7:$AJ$17,7,FALSE),"")</f>
        <v/>
      </c>
      <c r="G119" s="135" t="str">
        <f ca="1">IFERROR(VLOOKUP($B119,'Dummy Invoice Summary'!$A$7:$AJ$17,25,FALSE),"")</f>
        <v/>
      </c>
      <c r="H119" s="135" t="str">
        <f ca="1">IFERROR(VLOOKUP($B119,'Dummy Invoice Summary'!$A$7:$AJ$17,27,FALSE),"")</f>
        <v/>
      </c>
      <c r="I119" s="134" t="str">
        <f ca="1">IFERROR(VLOOKUP($B119,'Dummy Invoice Summary'!$A$7:$AJ$17,36,FALSE),"")</f>
        <v/>
      </c>
      <c r="J119" s="135" t="str">
        <f ca="1">IFERROR(VLOOKUP($B119,'Dummy Invoice Summary'!$A$7:$AJ$17,35,FALSE),"")</f>
        <v/>
      </c>
    </row>
    <row r="120" spans="2:10" x14ac:dyDescent="0.3">
      <c r="B120" s="119">
        <v>109</v>
      </c>
      <c r="C120" s="118"/>
      <c r="D120" s="119" t="str">
        <f ca="1">IFERROR(VLOOKUP($B120,'Dummy Invoice Summary'!$A$7:$AJ$17,15,FALSE),"")</f>
        <v/>
      </c>
      <c r="E120" s="133" t="str">
        <f ca="1">IFERROR(VLOOKUP($B120,'Dummy Invoice Summary'!$A$7:$AJ$17,16,FALSE),"")</f>
        <v/>
      </c>
      <c r="F120" s="134" t="str">
        <f ca="1">IFERROR(VLOOKUP($B120,'Dummy Invoice Summary'!$A$7:$AJ$17,7,FALSE),"")</f>
        <v/>
      </c>
      <c r="G120" s="135" t="str">
        <f ca="1">IFERROR(VLOOKUP($B120,'Dummy Invoice Summary'!$A$7:$AJ$17,25,FALSE),"")</f>
        <v/>
      </c>
      <c r="H120" s="135" t="str">
        <f ca="1">IFERROR(VLOOKUP($B120,'Dummy Invoice Summary'!$A$7:$AJ$17,27,FALSE),"")</f>
        <v/>
      </c>
      <c r="I120" s="134" t="str">
        <f ca="1">IFERROR(VLOOKUP($B120,'Dummy Invoice Summary'!$A$7:$AJ$17,36,FALSE),"")</f>
        <v/>
      </c>
      <c r="J120" s="135" t="str">
        <f ca="1">IFERROR(VLOOKUP($B120,'Dummy Invoice Summary'!$A$7:$AJ$17,35,FALSE),"")</f>
        <v/>
      </c>
    </row>
    <row r="121" spans="2:10" x14ac:dyDescent="0.3">
      <c r="B121" s="119">
        <v>110</v>
      </c>
      <c r="C121" s="118"/>
      <c r="D121" s="119" t="str">
        <f ca="1">IFERROR(VLOOKUP($B121,'Dummy Invoice Summary'!$A$7:$AJ$17,15,FALSE),"")</f>
        <v/>
      </c>
      <c r="E121" s="133" t="str">
        <f ca="1">IFERROR(VLOOKUP($B121,'Dummy Invoice Summary'!$A$7:$AJ$17,16,FALSE),"")</f>
        <v/>
      </c>
      <c r="F121" s="134" t="str">
        <f ca="1">IFERROR(VLOOKUP($B121,'Dummy Invoice Summary'!$A$7:$AJ$17,7,FALSE),"")</f>
        <v/>
      </c>
      <c r="G121" s="135" t="str">
        <f ca="1">IFERROR(VLOOKUP($B121,'Dummy Invoice Summary'!$A$7:$AJ$17,25,FALSE),"")</f>
        <v/>
      </c>
      <c r="H121" s="135" t="str">
        <f ca="1">IFERROR(VLOOKUP($B121,'Dummy Invoice Summary'!$A$7:$AJ$17,27,FALSE),"")</f>
        <v/>
      </c>
      <c r="I121" s="134" t="str">
        <f ca="1">IFERROR(VLOOKUP($B121,'Dummy Invoice Summary'!$A$7:$AJ$17,36,FALSE),"")</f>
        <v/>
      </c>
      <c r="J121" s="135" t="str">
        <f ca="1">IFERROR(VLOOKUP($B121,'Dummy Invoice Summary'!$A$7:$AJ$17,35,FALSE),"")</f>
        <v/>
      </c>
    </row>
    <row r="122" spans="2:10" x14ac:dyDescent="0.3">
      <c r="B122" s="119">
        <v>111</v>
      </c>
      <c r="C122" s="118"/>
      <c r="D122" s="119" t="str">
        <f ca="1">IFERROR(VLOOKUP($B122,'Dummy Invoice Summary'!$A$7:$AJ$17,15,FALSE),"")</f>
        <v/>
      </c>
      <c r="E122" s="133" t="str">
        <f ca="1">IFERROR(VLOOKUP($B122,'Dummy Invoice Summary'!$A$7:$AJ$17,16,FALSE),"")</f>
        <v/>
      </c>
      <c r="F122" s="134" t="str">
        <f ca="1">IFERROR(VLOOKUP($B122,'Dummy Invoice Summary'!$A$7:$AJ$17,7,FALSE),"")</f>
        <v/>
      </c>
      <c r="G122" s="135" t="str">
        <f ca="1">IFERROR(VLOOKUP($B122,'Dummy Invoice Summary'!$A$7:$AJ$17,25,FALSE),"")</f>
        <v/>
      </c>
      <c r="H122" s="135" t="str">
        <f ca="1">IFERROR(VLOOKUP($B122,'Dummy Invoice Summary'!$A$7:$AJ$17,27,FALSE),"")</f>
        <v/>
      </c>
      <c r="I122" s="134" t="str">
        <f ca="1">IFERROR(VLOOKUP($B122,'Dummy Invoice Summary'!$A$7:$AJ$17,36,FALSE),"")</f>
        <v/>
      </c>
      <c r="J122" s="135" t="str">
        <f ca="1">IFERROR(VLOOKUP($B122,'Dummy Invoice Summary'!$A$7:$AJ$17,35,FALSE),"")</f>
        <v/>
      </c>
    </row>
    <row r="123" spans="2:10" x14ac:dyDescent="0.3">
      <c r="B123" s="119">
        <v>112</v>
      </c>
      <c r="C123" s="118"/>
      <c r="D123" s="119" t="str">
        <f ca="1">IFERROR(VLOOKUP($B123,'Dummy Invoice Summary'!$A$7:$AJ$17,15,FALSE),"")</f>
        <v/>
      </c>
      <c r="E123" s="133" t="str">
        <f ca="1">IFERROR(VLOOKUP($B123,'Dummy Invoice Summary'!$A$7:$AJ$17,16,FALSE),"")</f>
        <v/>
      </c>
      <c r="F123" s="134" t="str">
        <f ca="1">IFERROR(VLOOKUP($B123,'Dummy Invoice Summary'!$A$7:$AJ$17,7,FALSE),"")</f>
        <v/>
      </c>
      <c r="G123" s="135" t="str">
        <f ca="1">IFERROR(VLOOKUP($B123,'Dummy Invoice Summary'!$A$7:$AJ$17,25,FALSE),"")</f>
        <v/>
      </c>
      <c r="H123" s="135" t="str">
        <f ca="1">IFERROR(VLOOKUP($B123,'Dummy Invoice Summary'!$A$7:$AJ$17,27,FALSE),"")</f>
        <v/>
      </c>
      <c r="I123" s="134" t="str">
        <f ca="1">IFERROR(VLOOKUP($B123,'Dummy Invoice Summary'!$A$7:$AJ$17,36,FALSE),"")</f>
        <v/>
      </c>
      <c r="J123" s="135" t="str">
        <f ca="1">IFERROR(VLOOKUP($B123,'Dummy Invoice Summary'!$A$7:$AJ$17,35,FALSE),"")</f>
        <v/>
      </c>
    </row>
    <row r="124" spans="2:10" x14ac:dyDescent="0.3">
      <c r="B124" s="119">
        <v>113</v>
      </c>
      <c r="C124" s="118"/>
      <c r="D124" s="119" t="str">
        <f ca="1">IFERROR(VLOOKUP($B124,'Dummy Invoice Summary'!$A$7:$AJ$17,15,FALSE),"")</f>
        <v/>
      </c>
      <c r="E124" s="133" t="str">
        <f ca="1">IFERROR(VLOOKUP($B124,'Dummy Invoice Summary'!$A$7:$AJ$17,16,FALSE),"")</f>
        <v/>
      </c>
      <c r="F124" s="134" t="str">
        <f ca="1">IFERROR(VLOOKUP($B124,'Dummy Invoice Summary'!$A$7:$AJ$17,7,FALSE),"")</f>
        <v/>
      </c>
      <c r="G124" s="135" t="str">
        <f ca="1">IFERROR(VLOOKUP($B124,'Dummy Invoice Summary'!$A$7:$AJ$17,25,FALSE),"")</f>
        <v/>
      </c>
      <c r="H124" s="135" t="str">
        <f ca="1">IFERROR(VLOOKUP($B124,'Dummy Invoice Summary'!$A$7:$AJ$17,27,FALSE),"")</f>
        <v/>
      </c>
      <c r="I124" s="134" t="str">
        <f ca="1">IFERROR(VLOOKUP($B124,'Dummy Invoice Summary'!$A$7:$AJ$17,36,FALSE),"")</f>
        <v/>
      </c>
      <c r="J124" s="135" t="str">
        <f ca="1">IFERROR(VLOOKUP($B124,'Dummy Invoice Summary'!$A$7:$AJ$17,35,FALSE),"")</f>
        <v/>
      </c>
    </row>
    <row r="125" spans="2:10" x14ac:dyDescent="0.3">
      <c r="B125" s="119">
        <v>114</v>
      </c>
      <c r="C125" s="118"/>
      <c r="D125" s="119" t="str">
        <f ca="1">IFERROR(VLOOKUP($B125,'Dummy Invoice Summary'!$A$7:$AJ$17,15,FALSE),"")</f>
        <v/>
      </c>
      <c r="E125" s="133" t="str">
        <f ca="1">IFERROR(VLOOKUP($B125,'Dummy Invoice Summary'!$A$7:$AJ$17,16,FALSE),"")</f>
        <v/>
      </c>
      <c r="F125" s="134" t="str">
        <f ca="1">IFERROR(VLOOKUP($B125,'Dummy Invoice Summary'!$A$7:$AJ$17,7,FALSE),"")</f>
        <v/>
      </c>
      <c r="G125" s="135" t="str">
        <f ca="1">IFERROR(VLOOKUP($B125,'Dummy Invoice Summary'!$A$7:$AJ$17,25,FALSE),"")</f>
        <v/>
      </c>
      <c r="H125" s="135" t="str">
        <f ca="1">IFERROR(VLOOKUP($B125,'Dummy Invoice Summary'!$A$7:$AJ$17,27,FALSE),"")</f>
        <v/>
      </c>
      <c r="I125" s="134" t="str">
        <f ca="1">IFERROR(VLOOKUP($B125,'Dummy Invoice Summary'!$A$7:$AJ$17,36,FALSE),"")</f>
        <v/>
      </c>
      <c r="J125" s="135" t="str">
        <f ca="1">IFERROR(VLOOKUP($B125,'Dummy Invoice Summary'!$A$7:$AJ$17,35,FALSE),"")</f>
        <v/>
      </c>
    </row>
    <row r="126" spans="2:10" x14ac:dyDescent="0.3">
      <c r="B126" s="119">
        <v>115</v>
      </c>
      <c r="C126" s="118"/>
      <c r="D126" s="119" t="str">
        <f ca="1">IFERROR(VLOOKUP($B126,'Dummy Invoice Summary'!$A$7:$AJ$17,15,FALSE),"")</f>
        <v/>
      </c>
      <c r="E126" s="133" t="str">
        <f ca="1">IFERROR(VLOOKUP($B126,'Dummy Invoice Summary'!$A$7:$AJ$17,16,FALSE),"")</f>
        <v/>
      </c>
      <c r="F126" s="134" t="str">
        <f ca="1">IFERROR(VLOOKUP($B126,'Dummy Invoice Summary'!$A$7:$AJ$17,7,FALSE),"")</f>
        <v/>
      </c>
      <c r="G126" s="135" t="str">
        <f ca="1">IFERROR(VLOOKUP($B126,'Dummy Invoice Summary'!$A$7:$AJ$17,25,FALSE),"")</f>
        <v/>
      </c>
      <c r="H126" s="135" t="str">
        <f ca="1">IFERROR(VLOOKUP($B126,'Dummy Invoice Summary'!$A$7:$AJ$17,27,FALSE),"")</f>
        <v/>
      </c>
      <c r="I126" s="134" t="str">
        <f ca="1">IFERROR(VLOOKUP($B126,'Dummy Invoice Summary'!$A$7:$AJ$17,36,FALSE),"")</f>
        <v/>
      </c>
      <c r="J126" s="135" t="str">
        <f ca="1">IFERROR(VLOOKUP($B126,'Dummy Invoice Summary'!$A$7:$AJ$17,35,FALSE),"")</f>
        <v/>
      </c>
    </row>
    <row r="127" spans="2:10" x14ac:dyDescent="0.3">
      <c r="B127" s="119">
        <v>116</v>
      </c>
      <c r="C127" s="118"/>
      <c r="D127" s="119" t="str">
        <f ca="1">IFERROR(VLOOKUP($B127,'Dummy Invoice Summary'!$A$7:$AJ$17,15,FALSE),"")</f>
        <v/>
      </c>
      <c r="E127" s="133" t="str">
        <f ca="1">IFERROR(VLOOKUP($B127,'Dummy Invoice Summary'!$A$7:$AJ$17,16,FALSE),"")</f>
        <v/>
      </c>
      <c r="F127" s="134" t="str">
        <f ca="1">IFERROR(VLOOKUP($B127,'Dummy Invoice Summary'!$A$7:$AJ$17,7,FALSE),"")</f>
        <v/>
      </c>
      <c r="G127" s="135" t="str">
        <f ca="1">IFERROR(VLOOKUP($B127,'Dummy Invoice Summary'!$A$7:$AJ$17,25,FALSE),"")</f>
        <v/>
      </c>
      <c r="H127" s="135" t="str">
        <f ca="1">IFERROR(VLOOKUP($B127,'Dummy Invoice Summary'!$A$7:$AJ$17,27,FALSE),"")</f>
        <v/>
      </c>
      <c r="I127" s="134" t="str">
        <f ca="1">IFERROR(VLOOKUP($B127,'Dummy Invoice Summary'!$A$7:$AJ$17,36,FALSE),"")</f>
        <v/>
      </c>
      <c r="J127" s="135" t="str">
        <f ca="1">IFERROR(VLOOKUP($B127,'Dummy Invoice Summary'!$A$7:$AJ$17,35,FALSE),"")</f>
        <v/>
      </c>
    </row>
    <row r="128" spans="2:10" x14ac:dyDescent="0.3">
      <c r="B128" s="119">
        <v>117</v>
      </c>
      <c r="C128" s="118"/>
      <c r="D128" s="119" t="str">
        <f ca="1">IFERROR(VLOOKUP($B128,'Dummy Invoice Summary'!$A$7:$AJ$17,15,FALSE),"")</f>
        <v/>
      </c>
      <c r="E128" s="133" t="str">
        <f ca="1">IFERROR(VLOOKUP($B128,'Dummy Invoice Summary'!$A$7:$AJ$17,16,FALSE),"")</f>
        <v/>
      </c>
      <c r="F128" s="134" t="str">
        <f ca="1">IFERROR(VLOOKUP($B128,'Dummy Invoice Summary'!$A$7:$AJ$17,7,FALSE),"")</f>
        <v/>
      </c>
      <c r="G128" s="135" t="str">
        <f ca="1">IFERROR(VLOOKUP($B128,'Dummy Invoice Summary'!$A$7:$AJ$17,25,FALSE),"")</f>
        <v/>
      </c>
      <c r="H128" s="135" t="str">
        <f ca="1">IFERROR(VLOOKUP($B128,'Dummy Invoice Summary'!$A$7:$AJ$17,27,FALSE),"")</f>
        <v/>
      </c>
      <c r="I128" s="134" t="str">
        <f ca="1">IFERROR(VLOOKUP($B128,'Dummy Invoice Summary'!$A$7:$AJ$17,36,FALSE),"")</f>
        <v/>
      </c>
      <c r="J128" s="135" t="str">
        <f ca="1">IFERROR(VLOOKUP($B128,'Dummy Invoice Summary'!$A$7:$AJ$17,35,FALSE),"")</f>
        <v/>
      </c>
    </row>
    <row r="129" spans="2:10" x14ac:dyDescent="0.3">
      <c r="B129" s="119">
        <v>118</v>
      </c>
      <c r="C129" s="118"/>
      <c r="D129" s="119" t="str">
        <f ca="1">IFERROR(VLOOKUP($B129,'Dummy Invoice Summary'!$A$7:$AJ$17,15,FALSE),"")</f>
        <v/>
      </c>
      <c r="E129" s="133" t="str">
        <f ca="1">IFERROR(VLOOKUP($B129,'Dummy Invoice Summary'!$A$7:$AJ$17,16,FALSE),"")</f>
        <v/>
      </c>
      <c r="F129" s="134" t="str">
        <f ca="1">IFERROR(VLOOKUP($B129,'Dummy Invoice Summary'!$A$7:$AJ$17,7,FALSE),"")</f>
        <v/>
      </c>
      <c r="G129" s="135" t="str">
        <f ca="1">IFERROR(VLOOKUP($B129,'Dummy Invoice Summary'!$A$7:$AJ$17,25,FALSE),"")</f>
        <v/>
      </c>
      <c r="H129" s="135" t="str">
        <f ca="1">IFERROR(VLOOKUP($B129,'Dummy Invoice Summary'!$A$7:$AJ$17,27,FALSE),"")</f>
        <v/>
      </c>
      <c r="I129" s="134" t="str">
        <f ca="1">IFERROR(VLOOKUP($B129,'Dummy Invoice Summary'!$A$7:$AJ$17,36,FALSE),"")</f>
        <v/>
      </c>
      <c r="J129" s="135" t="str">
        <f ca="1">IFERROR(VLOOKUP($B129,'Dummy Invoice Summary'!$A$7:$AJ$17,35,FALSE),"")</f>
        <v/>
      </c>
    </row>
    <row r="130" spans="2:10" x14ac:dyDescent="0.3">
      <c r="B130" s="119">
        <v>119</v>
      </c>
      <c r="C130" s="118"/>
      <c r="D130" s="119" t="str">
        <f ca="1">IFERROR(VLOOKUP($B130,'Dummy Invoice Summary'!$A$7:$AJ$17,15,FALSE),"")</f>
        <v/>
      </c>
      <c r="E130" s="133" t="str">
        <f ca="1">IFERROR(VLOOKUP($B130,'Dummy Invoice Summary'!$A$7:$AJ$17,16,FALSE),"")</f>
        <v/>
      </c>
      <c r="F130" s="134" t="str">
        <f ca="1">IFERROR(VLOOKUP($B130,'Dummy Invoice Summary'!$A$7:$AJ$17,7,FALSE),"")</f>
        <v/>
      </c>
      <c r="G130" s="135" t="str">
        <f ca="1">IFERROR(VLOOKUP($B130,'Dummy Invoice Summary'!$A$7:$AJ$17,25,FALSE),"")</f>
        <v/>
      </c>
      <c r="H130" s="135" t="str">
        <f ca="1">IFERROR(VLOOKUP($B130,'Dummy Invoice Summary'!$A$7:$AJ$17,27,FALSE),"")</f>
        <v/>
      </c>
      <c r="I130" s="134" t="str">
        <f ca="1">IFERROR(VLOOKUP($B130,'Dummy Invoice Summary'!$A$7:$AJ$17,36,FALSE),"")</f>
        <v/>
      </c>
      <c r="J130" s="135" t="str">
        <f ca="1">IFERROR(VLOOKUP($B130,'Dummy Invoice Summary'!$A$7:$AJ$17,35,FALSE),"")</f>
        <v/>
      </c>
    </row>
    <row r="131" spans="2:10" x14ac:dyDescent="0.3">
      <c r="B131" s="119">
        <v>120</v>
      </c>
      <c r="C131" s="118"/>
      <c r="D131" s="119" t="str">
        <f ca="1">IFERROR(VLOOKUP($B131,'Dummy Invoice Summary'!$A$7:$AJ$17,15,FALSE),"")</f>
        <v/>
      </c>
      <c r="E131" s="133" t="str">
        <f ca="1">IFERROR(VLOOKUP($B131,'Dummy Invoice Summary'!$A$7:$AJ$17,16,FALSE),"")</f>
        <v/>
      </c>
      <c r="F131" s="134" t="str">
        <f ca="1">IFERROR(VLOOKUP($B131,'Dummy Invoice Summary'!$A$7:$AJ$17,7,FALSE),"")</f>
        <v/>
      </c>
      <c r="G131" s="135" t="str">
        <f ca="1">IFERROR(VLOOKUP($B131,'Dummy Invoice Summary'!$A$7:$AJ$17,25,FALSE),"")</f>
        <v/>
      </c>
      <c r="H131" s="135" t="str">
        <f ca="1">IFERROR(VLOOKUP($B131,'Dummy Invoice Summary'!$A$7:$AJ$17,27,FALSE),"")</f>
        <v/>
      </c>
      <c r="I131" s="134" t="str">
        <f ca="1">IFERROR(VLOOKUP($B131,'Dummy Invoice Summary'!$A$7:$AJ$17,36,FALSE),"")</f>
        <v/>
      </c>
      <c r="J131" s="135" t="str">
        <f ca="1">IFERROR(VLOOKUP($B131,'Dummy Invoice Summary'!$A$7:$AJ$17,35,FALSE),"")</f>
        <v/>
      </c>
    </row>
    <row r="132" spans="2:10" x14ac:dyDescent="0.3">
      <c r="B132" s="119">
        <v>121</v>
      </c>
      <c r="C132" s="118"/>
      <c r="D132" s="119" t="str">
        <f ca="1">IFERROR(VLOOKUP($B132,'Dummy Invoice Summary'!$A$7:$AJ$17,15,FALSE),"")</f>
        <v/>
      </c>
      <c r="E132" s="133" t="str">
        <f ca="1">IFERROR(VLOOKUP($B132,'Dummy Invoice Summary'!$A$7:$AJ$17,16,FALSE),"")</f>
        <v/>
      </c>
      <c r="F132" s="134" t="str">
        <f ca="1">IFERROR(VLOOKUP($B132,'Dummy Invoice Summary'!$A$7:$AJ$17,7,FALSE),"")</f>
        <v/>
      </c>
      <c r="G132" s="135" t="str">
        <f ca="1">IFERROR(VLOOKUP($B132,'Dummy Invoice Summary'!$A$7:$AJ$17,25,FALSE),"")</f>
        <v/>
      </c>
      <c r="H132" s="135" t="str">
        <f ca="1">IFERROR(VLOOKUP($B132,'Dummy Invoice Summary'!$A$7:$AJ$17,27,FALSE),"")</f>
        <v/>
      </c>
      <c r="I132" s="134" t="str">
        <f ca="1">IFERROR(VLOOKUP($B132,'Dummy Invoice Summary'!$A$7:$AJ$17,36,FALSE),"")</f>
        <v/>
      </c>
      <c r="J132" s="135" t="str">
        <f ca="1">IFERROR(VLOOKUP($B132,'Dummy Invoice Summary'!$A$7:$AJ$17,35,FALSE),"")</f>
        <v/>
      </c>
    </row>
    <row r="133" spans="2:10" x14ac:dyDescent="0.3">
      <c r="B133" s="119">
        <v>122</v>
      </c>
      <c r="C133" s="118"/>
      <c r="D133" s="119" t="str">
        <f ca="1">IFERROR(VLOOKUP($B133,'Dummy Invoice Summary'!$A$7:$AJ$17,15,FALSE),"")</f>
        <v/>
      </c>
      <c r="E133" s="133" t="str">
        <f ca="1">IFERROR(VLOOKUP($B133,'Dummy Invoice Summary'!$A$7:$AJ$17,16,FALSE),"")</f>
        <v/>
      </c>
      <c r="F133" s="134" t="str">
        <f ca="1">IFERROR(VLOOKUP($B133,'Dummy Invoice Summary'!$A$7:$AJ$17,7,FALSE),"")</f>
        <v/>
      </c>
      <c r="G133" s="135" t="str">
        <f ca="1">IFERROR(VLOOKUP($B133,'Dummy Invoice Summary'!$A$7:$AJ$17,25,FALSE),"")</f>
        <v/>
      </c>
      <c r="H133" s="135" t="str">
        <f ca="1">IFERROR(VLOOKUP($B133,'Dummy Invoice Summary'!$A$7:$AJ$17,27,FALSE),"")</f>
        <v/>
      </c>
      <c r="I133" s="134" t="str">
        <f ca="1">IFERROR(VLOOKUP($B133,'Dummy Invoice Summary'!$A$7:$AJ$17,36,FALSE),"")</f>
        <v/>
      </c>
      <c r="J133" s="135" t="str">
        <f ca="1">IFERROR(VLOOKUP($B133,'Dummy Invoice Summary'!$A$7:$AJ$17,35,FALSE),"")</f>
        <v/>
      </c>
    </row>
    <row r="134" spans="2:10" x14ac:dyDescent="0.3">
      <c r="B134" s="119">
        <v>123</v>
      </c>
      <c r="C134" s="118"/>
      <c r="D134" s="119" t="str">
        <f ca="1">IFERROR(VLOOKUP($B134,'Dummy Invoice Summary'!$A$7:$AJ$17,15,FALSE),"")</f>
        <v/>
      </c>
      <c r="E134" s="133" t="str">
        <f ca="1">IFERROR(VLOOKUP($B134,'Dummy Invoice Summary'!$A$7:$AJ$17,16,FALSE),"")</f>
        <v/>
      </c>
      <c r="F134" s="134" t="str">
        <f ca="1">IFERROR(VLOOKUP($B134,'Dummy Invoice Summary'!$A$7:$AJ$17,7,FALSE),"")</f>
        <v/>
      </c>
      <c r="G134" s="135" t="str">
        <f ca="1">IFERROR(VLOOKUP($B134,'Dummy Invoice Summary'!$A$7:$AJ$17,25,FALSE),"")</f>
        <v/>
      </c>
      <c r="H134" s="135" t="str">
        <f ca="1">IFERROR(VLOOKUP($B134,'Dummy Invoice Summary'!$A$7:$AJ$17,27,FALSE),"")</f>
        <v/>
      </c>
      <c r="I134" s="134" t="str">
        <f ca="1">IFERROR(VLOOKUP($B134,'Dummy Invoice Summary'!$A$7:$AJ$17,36,FALSE),"")</f>
        <v/>
      </c>
      <c r="J134" s="135" t="str">
        <f ca="1">IFERROR(VLOOKUP($B134,'Dummy Invoice Summary'!$A$7:$AJ$17,35,FALSE),"")</f>
        <v/>
      </c>
    </row>
    <row r="135" spans="2:10" x14ac:dyDescent="0.3">
      <c r="B135" s="119">
        <v>124</v>
      </c>
      <c r="C135" s="118"/>
      <c r="D135" s="119" t="str">
        <f ca="1">IFERROR(VLOOKUP($B135,'Dummy Invoice Summary'!$A$7:$AJ$17,15,FALSE),"")</f>
        <v/>
      </c>
      <c r="E135" s="133" t="str">
        <f ca="1">IFERROR(VLOOKUP($B135,'Dummy Invoice Summary'!$A$7:$AJ$17,16,FALSE),"")</f>
        <v/>
      </c>
      <c r="F135" s="134" t="str">
        <f ca="1">IFERROR(VLOOKUP($B135,'Dummy Invoice Summary'!$A$7:$AJ$17,7,FALSE),"")</f>
        <v/>
      </c>
      <c r="G135" s="135" t="str">
        <f ca="1">IFERROR(VLOOKUP($B135,'Dummy Invoice Summary'!$A$7:$AJ$17,25,FALSE),"")</f>
        <v/>
      </c>
      <c r="H135" s="135" t="str">
        <f ca="1">IFERROR(VLOOKUP($B135,'Dummy Invoice Summary'!$A$7:$AJ$17,27,FALSE),"")</f>
        <v/>
      </c>
      <c r="I135" s="134" t="str">
        <f ca="1">IFERROR(VLOOKUP($B135,'Dummy Invoice Summary'!$A$7:$AJ$17,36,FALSE),"")</f>
        <v/>
      </c>
      <c r="J135" s="135" t="str">
        <f ca="1">IFERROR(VLOOKUP($B135,'Dummy Invoice Summary'!$A$7:$AJ$17,35,FALSE),"")</f>
        <v/>
      </c>
    </row>
    <row r="136" spans="2:10" x14ac:dyDescent="0.3">
      <c r="B136" s="119">
        <v>125</v>
      </c>
      <c r="C136" s="118"/>
      <c r="D136" s="119" t="str">
        <f ca="1">IFERROR(VLOOKUP($B136,'Dummy Invoice Summary'!$A$7:$AJ$17,15,FALSE),"")</f>
        <v/>
      </c>
      <c r="E136" s="133" t="str">
        <f ca="1">IFERROR(VLOOKUP($B136,'Dummy Invoice Summary'!$A$7:$AJ$17,16,FALSE),"")</f>
        <v/>
      </c>
      <c r="F136" s="134" t="str">
        <f ca="1">IFERROR(VLOOKUP($B136,'Dummy Invoice Summary'!$A$7:$AJ$17,7,FALSE),"")</f>
        <v/>
      </c>
      <c r="G136" s="135" t="str">
        <f ca="1">IFERROR(VLOOKUP($B136,'Dummy Invoice Summary'!$A$7:$AJ$17,25,FALSE),"")</f>
        <v/>
      </c>
      <c r="H136" s="135" t="str">
        <f ca="1">IFERROR(VLOOKUP($B136,'Dummy Invoice Summary'!$A$7:$AJ$17,27,FALSE),"")</f>
        <v/>
      </c>
      <c r="I136" s="134" t="str">
        <f ca="1">IFERROR(VLOOKUP($B136,'Dummy Invoice Summary'!$A$7:$AJ$17,36,FALSE),"")</f>
        <v/>
      </c>
      <c r="J136" s="135" t="str">
        <f ca="1">IFERROR(VLOOKUP($B136,'Dummy Invoice Summary'!$A$7:$AJ$17,35,FALSE),"")</f>
        <v/>
      </c>
    </row>
    <row r="137" spans="2:10" x14ac:dyDescent="0.3">
      <c r="B137" s="119">
        <v>126</v>
      </c>
      <c r="C137" s="118"/>
      <c r="D137" s="119" t="str">
        <f ca="1">IFERROR(VLOOKUP($B137,'Dummy Invoice Summary'!$A$7:$AJ$17,15,FALSE),"")</f>
        <v/>
      </c>
      <c r="E137" s="133" t="str">
        <f ca="1">IFERROR(VLOOKUP($B137,'Dummy Invoice Summary'!$A$7:$AJ$17,16,FALSE),"")</f>
        <v/>
      </c>
      <c r="F137" s="134" t="str">
        <f ca="1">IFERROR(VLOOKUP($B137,'Dummy Invoice Summary'!$A$7:$AJ$17,7,FALSE),"")</f>
        <v/>
      </c>
      <c r="G137" s="135" t="str">
        <f ca="1">IFERROR(VLOOKUP($B137,'Dummy Invoice Summary'!$A$7:$AJ$17,25,FALSE),"")</f>
        <v/>
      </c>
      <c r="H137" s="135" t="str">
        <f ca="1">IFERROR(VLOOKUP($B137,'Dummy Invoice Summary'!$A$7:$AJ$17,27,FALSE),"")</f>
        <v/>
      </c>
      <c r="I137" s="134" t="str">
        <f ca="1">IFERROR(VLOOKUP($B137,'Dummy Invoice Summary'!$A$7:$AJ$17,36,FALSE),"")</f>
        <v/>
      </c>
      <c r="J137" s="135" t="str">
        <f ca="1">IFERROR(VLOOKUP($B137,'Dummy Invoice Summary'!$A$7:$AJ$17,35,FALSE),"")</f>
        <v/>
      </c>
    </row>
    <row r="138" spans="2:10" x14ac:dyDescent="0.3">
      <c r="B138" s="119">
        <v>127</v>
      </c>
      <c r="C138" s="118"/>
      <c r="D138" s="119" t="str">
        <f ca="1">IFERROR(VLOOKUP($B138,'Dummy Invoice Summary'!$A$7:$AJ$17,15,FALSE),"")</f>
        <v/>
      </c>
      <c r="E138" s="133" t="str">
        <f ca="1">IFERROR(VLOOKUP($B138,'Dummy Invoice Summary'!$A$7:$AJ$17,16,FALSE),"")</f>
        <v/>
      </c>
      <c r="F138" s="134" t="str">
        <f ca="1">IFERROR(VLOOKUP($B138,'Dummy Invoice Summary'!$A$7:$AJ$17,7,FALSE),"")</f>
        <v/>
      </c>
      <c r="G138" s="135" t="str">
        <f ca="1">IFERROR(VLOOKUP($B138,'Dummy Invoice Summary'!$A$7:$AJ$17,25,FALSE),"")</f>
        <v/>
      </c>
      <c r="H138" s="135" t="str">
        <f ca="1">IFERROR(VLOOKUP($B138,'Dummy Invoice Summary'!$A$7:$AJ$17,27,FALSE),"")</f>
        <v/>
      </c>
      <c r="I138" s="134" t="str">
        <f ca="1">IFERROR(VLOOKUP($B138,'Dummy Invoice Summary'!$A$7:$AJ$17,36,FALSE),"")</f>
        <v/>
      </c>
      <c r="J138" s="135" t="str">
        <f ca="1">IFERROR(VLOOKUP($B138,'Dummy Invoice Summary'!$A$7:$AJ$17,35,FALSE),"")</f>
        <v/>
      </c>
    </row>
    <row r="139" spans="2:10" x14ac:dyDescent="0.3">
      <c r="B139" s="119">
        <v>128</v>
      </c>
      <c r="C139" s="118"/>
      <c r="D139" s="119" t="str">
        <f ca="1">IFERROR(VLOOKUP($B139,'Dummy Invoice Summary'!$A$7:$AJ$17,15,FALSE),"")</f>
        <v/>
      </c>
      <c r="E139" s="133" t="str">
        <f ca="1">IFERROR(VLOOKUP($B139,'Dummy Invoice Summary'!$A$7:$AJ$17,16,FALSE),"")</f>
        <v/>
      </c>
      <c r="F139" s="134" t="str">
        <f ca="1">IFERROR(VLOOKUP($B139,'Dummy Invoice Summary'!$A$7:$AJ$17,7,FALSE),"")</f>
        <v/>
      </c>
      <c r="G139" s="135" t="str">
        <f ca="1">IFERROR(VLOOKUP($B139,'Dummy Invoice Summary'!$A$7:$AJ$17,25,FALSE),"")</f>
        <v/>
      </c>
      <c r="H139" s="135" t="str">
        <f ca="1">IFERROR(VLOOKUP($B139,'Dummy Invoice Summary'!$A$7:$AJ$17,27,FALSE),"")</f>
        <v/>
      </c>
      <c r="I139" s="134" t="str">
        <f ca="1">IFERROR(VLOOKUP($B139,'Dummy Invoice Summary'!$A$7:$AJ$17,36,FALSE),"")</f>
        <v/>
      </c>
      <c r="J139" s="135" t="str">
        <f ca="1">IFERROR(VLOOKUP($B139,'Dummy Invoice Summary'!$A$7:$AJ$17,35,FALSE),"")</f>
        <v/>
      </c>
    </row>
    <row r="140" spans="2:10" x14ac:dyDescent="0.3">
      <c r="B140" s="119">
        <v>129</v>
      </c>
      <c r="C140" s="118"/>
      <c r="D140" s="119" t="str">
        <f ca="1">IFERROR(VLOOKUP($B140,'Dummy Invoice Summary'!$A$7:$AJ$17,15,FALSE),"")</f>
        <v/>
      </c>
      <c r="E140" s="133" t="str">
        <f ca="1">IFERROR(VLOOKUP($B140,'Dummy Invoice Summary'!$A$7:$AJ$17,16,FALSE),"")</f>
        <v/>
      </c>
      <c r="F140" s="134" t="str">
        <f ca="1">IFERROR(VLOOKUP($B140,'Dummy Invoice Summary'!$A$7:$AJ$17,7,FALSE),"")</f>
        <v/>
      </c>
      <c r="G140" s="135" t="str">
        <f ca="1">IFERROR(VLOOKUP($B140,'Dummy Invoice Summary'!$A$7:$AJ$17,25,FALSE),"")</f>
        <v/>
      </c>
      <c r="H140" s="135" t="str">
        <f ca="1">IFERROR(VLOOKUP($B140,'Dummy Invoice Summary'!$A$7:$AJ$17,27,FALSE),"")</f>
        <v/>
      </c>
      <c r="I140" s="134" t="str">
        <f ca="1">IFERROR(VLOOKUP($B140,'Dummy Invoice Summary'!$A$7:$AJ$17,36,FALSE),"")</f>
        <v/>
      </c>
      <c r="J140" s="135" t="str">
        <f ca="1">IFERROR(VLOOKUP($B140,'Dummy Invoice Summary'!$A$7:$AJ$17,35,FALSE),"")</f>
        <v/>
      </c>
    </row>
    <row r="141" spans="2:10" x14ac:dyDescent="0.3">
      <c r="B141" s="119">
        <v>130</v>
      </c>
      <c r="C141" s="118"/>
      <c r="D141" s="119" t="str">
        <f ca="1">IFERROR(VLOOKUP($B141,'Dummy Invoice Summary'!$A$7:$AJ$17,15,FALSE),"")</f>
        <v/>
      </c>
      <c r="E141" s="133" t="str">
        <f ca="1">IFERROR(VLOOKUP($B141,'Dummy Invoice Summary'!$A$7:$AJ$17,16,FALSE),"")</f>
        <v/>
      </c>
      <c r="F141" s="134" t="str">
        <f ca="1">IFERROR(VLOOKUP($B141,'Dummy Invoice Summary'!$A$7:$AJ$17,7,FALSE),"")</f>
        <v/>
      </c>
      <c r="G141" s="135" t="str">
        <f ca="1">IFERROR(VLOOKUP($B141,'Dummy Invoice Summary'!$A$7:$AJ$17,25,FALSE),"")</f>
        <v/>
      </c>
      <c r="H141" s="135" t="str">
        <f ca="1">IFERROR(VLOOKUP($B141,'Dummy Invoice Summary'!$A$7:$AJ$17,27,FALSE),"")</f>
        <v/>
      </c>
      <c r="I141" s="134" t="str">
        <f ca="1">IFERROR(VLOOKUP($B141,'Dummy Invoice Summary'!$A$7:$AJ$17,36,FALSE),"")</f>
        <v/>
      </c>
      <c r="J141" s="135" t="str">
        <f ca="1">IFERROR(VLOOKUP($B141,'Dummy Invoice Summary'!$A$7:$AJ$17,35,FALSE),"")</f>
        <v/>
      </c>
    </row>
    <row r="142" spans="2:10" x14ac:dyDescent="0.3">
      <c r="B142" s="119">
        <v>131</v>
      </c>
      <c r="C142" s="118"/>
      <c r="D142" s="119" t="str">
        <f ca="1">IFERROR(VLOOKUP($B142,'Dummy Invoice Summary'!$A$7:$AJ$17,15,FALSE),"")</f>
        <v/>
      </c>
      <c r="E142" s="133" t="str">
        <f ca="1">IFERROR(VLOOKUP($B142,'Dummy Invoice Summary'!$A$7:$AJ$17,16,FALSE),"")</f>
        <v/>
      </c>
      <c r="F142" s="134" t="str">
        <f ca="1">IFERROR(VLOOKUP($B142,'Dummy Invoice Summary'!$A$7:$AJ$17,7,FALSE),"")</f>
        <v/>
      </c>
      <c r="G142" s="135" t="str">
        <f ca="1">IFERROR(VLOOKUP($B142,'Dummy Invoice Summary'!$A$7:$AJ$17,25,FALSE),"")</f>
        <v/>
      </c>
      <c r="H142" s="135" t="str">
        <f ca="1">IFERROR(VLOOKUP($B142,'Dummy Invoice Summary'!$A$7:$AJ$17,27,FALSE),"")</f>
        <v/>
      </c>
      <c r="I142" s="134" t="str">
        <f ca="1">IFERROR(VLOOKUP($B142,'Dummy Invoice Summary'!$A$7:$AJ$17,36,FALSE),"")</f>
        <v/>
      </c>
      <c r="J142" s="135" t="str">
        <f ca="1">IFERROR(VLOOKUP($B142,'Dummy Invoice Summary'!$A$7:$AJ$17,35,FALSE),"")</f>
        <v/>
      </c>
    </row>
    <row r="143" spans="2:10" x14ac:dyDescent="0.3">
      <c r="B143" s="119">
        <v>132</v>
      </c>
      <c r="C143" s="118"/>
      <c r="D143" s="119" t="str">
        <f ca="1">IFERROR(VLOOKUP($B143,'Dummy Invoice Summary'!$A$7:$AJ$17,15,FALSE),"")</f>
        <v/>
      </c>
      <c r="E143" s="133" t="str">
        <f ca="1">IFERROR(VLOOKUP($B143,'Dummy Invoice Summary'!$A$7:$AJ$17,16,FALSE),"")</f>
        <v/>
      </c>
      <c r="F143" s="134" t="str">
        <f ca="1">IFERROR(VLOOKUP($B143,'Dummy Invoice Summary'!$A$7:$AJ$17,7,FALSE),"")</f>
        <v/>
      </c>
      <c r="G143" s="135" t="str">
        <f ca="1">IFERROR(VLOOKUP($B143,'Dummy Invoice Summary'!$A$7:$AJ$17,25,FALSE),"")</f>
        <v/>
      </c>
      <c r="H143" s="135" t="str">
        <f ca="1">IFERROR(VLOOKUP($B143,'Dummy Invoice Summary'!$A$7:$AJ$17,27,FALSE),"")</f>
        <v/>
      </c>
      <c r="I143" s="134" t="str">
        <f ca="1">IFERROR(VLOOKUP($B143,'Dummy Invoice Summary'!$A$7:$AJ$17,36,FALSE),"")</f>
        <v/>
      </c>
      <c r="J143" s="135" t="str">
        <f ca="1">IFERROR(VLOOKUP($B143,'Dummy Invoice Summary'!$A$7:$AJ$17,35,FALSE),"")</f>
        <v/>
      </c>
    </row>
    <row r="144" spans="2:10" x14ac:dyDescent="0.3">
      <c r="B144" s="119">
        <v>133</v>
      </c>
      <c r="C144" s="118"/>
      <c r="D144" s="119" t="str">
        <f ca="1">IFERROR(VLOOKUP($B144,'Dummy Invoice Summary'!$A$7:$AJ$17,15,FALSE),"")</f>
        <v/>
      </c>
      <c r="E144" s="133" t="str">
        <f ca="1">IFERROR(VLOOKUP($B144,'Dummy Invoice Summary'!$A$7:$AJ$17,16,FALSE),"")</f>
        <v/>
      </c>
      <c r="F144" s="134" t="str">
        <f ca="1">IFERROR(VLOOKUP($B144,'Dummy Invoice Summary'!$A$7:$AJ$17,7,FALSE),"")</f>
        <v/>
      </c>
      <c r="G144" s="135" t="str">
        <f ca="1">IFERROR(VLOOKUP($B144,'Dummy Invoice Summary'!$A$7:$AJ$17,25,FALSE),"")</f>
        <v/>
      </c>
      <c r="H144" s="135" t="str">
        <f ca="1">IFERROR(VLOOKUP($B144,'Dummy Invoice Summary'!$A$7:$AJ$17,27,FALSE),"")</f>
        <v/>
      </c>
      <c r="I144" s="134" t="str">
        <f ca="1">IFERROR(VLOOKUP($B144,'Dummy Invoice Summary'!$A$7:$AJ$17,36,FALSE),"")</f>
        <v/>
      </c>
      <c r="J144" s="135" t="str">
        <f ca="1">IFERROR(VLOOKUP($B144,'Dummy Invoice Summary'!$A$7:$AJ$17,35,FALSE),"")</f>
        <v/>
      </c>
    </row>
    <row r="145" spans="2:10" x14ac:dyDescent="0.3">
      <c r="B145" s="119">
        <v>134</v>
      </c>
      <c r="C145" s="118"/>
      <c r="D145" s="119" t="str">
        <f ca="1">IFERROR(VLOOKUP($B145,'Dummy Invoice Summary'!$A$7:$AJ$17,15,FALSE),"")</f>
        <v/>
      </c>
      <c r="E145" s="133" t="str">
        <f ca="1">IFERROR(VLOOKUP($B145,'Dummy Invoice Summary'!$A$7:$AJ$17,16,FALSE),"")</f>
        <v/>
      </c>
      <c r="F145" s="134" t="str">
        <f ca="1">IFERROR(VLOOKUP($B145,'Dummy Invoice Summary'!$A$7:$AJ$17,7,FALSE),"")</f>
        <v/>
      </c>
      <c r="G145" s="135" t="str">
        <f ca="1">IFERROR(VLOOKUP($B145,'Dummy Invoice Summary'!$A$7:$AJ$17,25,FALSE),"")</f>
        <v/>
      </c>
      <c r="H145" s="135" t="str">
        <f ca="1">IFERROR(VLOOKUP($B145,'Dummy Invoice Summary'!$A$7:$AJ$17,27,FALSE),"")</f>
        <v/>
      </c>
      <c r="I145" s="134" t="str">
        <f ca="1">IFERROR(VLOOKUP($B145,'Dummy Invoice Summary'!$A$7:$AJ$17,36,FALSE),"")</f>
        <v/>
      </c>
      <c r="J145" s="135" t="str">
        <f ca="1">IFERROR(VLOOKUP($B145,'Dummy Invoice Summary'!$A$7:$AJ$17,35,FALSE),"")</f>
        <v/>
      </c>
    </row>
    <row r="146" spans="2:10" x14ac:dyDescent="0.3">
      <c r="B146" s="119">
        <v>135</v>
      </c>
      <c r="C146" s="118"/>
      <c r="D146" s="119" t="str">
        <f ca="1">IFERROR(VLOOKUP($B146,'Dummy Invoice Summary'!$A$7:$AJ$17,15,FALSE),"")</f>
        <v/>
      </c>
      <c r="E146" s="133" t="str">
        <f ca="1">IFERROR(VLOOKUP($B146,'Dummy Invoice Summary'!$A$7:$AJ$17,16,FALSE),"")</f>
        <v/>
      </c>
      <c r="F146" s="134" t="str">
        <f ca="1">IFERROR(VLOOKUP($B146,'Dummy Invoice Summary'!$A$7:$AJ$17,7,FALSE),"")</f>
        <v/>
      </c>
      <c r="G146" s="135" t="str">
        <f ca="1">IFERROR(VLOOKUP($B146,'Dummy Invoice Summary'!$A$7:$AJ$17,25,FALSE),"")</f>
        <v/>
      </c>
      <c r="H146" s="135" t="str">
        <f ca="1">IFERROR(VLOOKUP($B146,'Dummy Invoice Summary'!$A$7:$AJ$17,27,FALSE),"")</f>
        <v/>
      </c>
      <c r="I146" s="134" t="str">
        <f ca="1">IFERROR(VLOOKUP($B146,'Dummy Invoice Summary'!$A$7:$AJ$17,36,FALSE),"")</f>
        <v/>
      </c>
      <c r="J146" s="135" t="str">
        <f ca="1">IFERROR(VLOOKUP($B146,'Dummy Invoice Summary'!$A$7:$AJ$17,35,FALSE),"")</f>
        <v/>
      </c>
    </row>
    <row r="147" spans="2:10" x14ac:dyDescent="0.3">
      <c r="B147" s="119">
        <v>136</v>
      </c>
      <c r="C147" s="118"/>
      <c r="D147" s="119" t="str">
        <f ca="1">IFERROR(VLOOKUP($B147,'Dummy Invoice Summary'!$A$7:$AJ$17,15,FALSE),"")</f>
        <v/>
      </c>
      <c r="E147" s="133" t="str">
        <f ca="1">IFERROR(VLOOKUP($B147,'Dummy Invoice Summary'!$A$7:$AJ$17,16,FALSE),"")</f>
        <v/>
      </c>
      <c r="F147" s="134" t="str">
        <f ca="1">IFERROR(VLOOKUP($B147,'Dummy Invoice Summary'!$A$7:$AJ$17,7,FALSE),"")</f>
        <v/>
      </c>
      <c r="G147" s="135" t="str">
        <f ca="1">IFERROR(VLOOKUP($B147,'Dummy Invoice Summary'!$A$7:$AJ$17,25,FALSE),"")</f>
        <v/>
      </c>
      <c r="H147" s="135" t="str">
        <f ca="1">IFERROR(VLOOKUP($B147,'Dummy Invoice Summary'!$A$7:$AJ$17,27,FALSE),"")</f>
        <v/>
      </c>
      <c r="I147" s="134" t="str">
        <f ca="1">IFERROR(VLOOKUP($B147,'Dummy Invoice Summary'!$A$7:$AJ$17,36,FALSE),"")</f>
        <v/>
      </c>
      <c r="J147" s="135" t="str">
        <f ca="1">IFERROR(VLOOKUP($B147,'Dummy Invoice Summary'!$A$7:$AJ$17,35,FALSE),"")</f>
        <v/>
      </c>
    </row>
    <row r="148" spans="2:10" x14ac:dyDescent="0.3">
      <c r="B148" s="119">
        <v>137</v>
      </c>
      <c r="C148" s="118"/>
      <c r="D148" s="119" t="str">
        <f ca="1">IFERROR(VLOOKUP($B148,'Dummy Invoice Summary'!$A$7:$AJ$17,15,FALSE),"")</f>
        <v/>
      </c>
      <c r="E148" s="133" t="str">
        <f ca="1">IFERROR(VLOOKUP($B148,'Dummy Invoice Summary'!$A$7:$AJ$17,16,FALSE),"")</f>
        <v/>
      </c>
      <c r="F148" s="134" t="str">
        <f ca="1">IFERROR(VLOOKUP($B148,'Dummy Invoice Summary'!$A$7:$AJ$17,7,FALSE),"")</f>
        <v/>
      </c>
      <c r="G148" s="135" t="str">
        <f ca="1">IFERROR(VLOOKUP($B148,'Dummy Invoice Summary'!$A$7:$AJ$17,25,FALSE),"")</f>
        <v/>
      </c>
      <c r="H148" s="135" t="str">
        <f ca="1">IFERROR(VLOOKUP($B148,'Dummy Invoice Summary'!$A$7:$AJ$17,27,FALSE),"")</f>
        <v/>
      </c>
      <c r="I148" s="134" t="str">
        <f ca="1">IFERROR(VLOOKUP($B148,'Dummy Invoice Summary'!$A$7:$AJ$17,36,FALSE),"")</f>
        <v/>
      </c>
      <c r="J148" s="135" t="str">
        <f ca="1">IFERROR(VLOOKUP($B148,'Dummy Invoice Summary'!$A$7:$AJ$17,35,FALSE),"")</f>
        <v/>
      </c>
    </row>
    <row r="149" spans="2:10" x14ac:dyDescent="0.3">
      <c r="B149" s="119">
        <v>138</v>
      </c>
      <c r="C149" s="118"/>
      <c r="D149" s="119" t="str">
        <f ca="1">IFERROR(VLOOKUP($B149,'Dummy Invoice Summary'!$A$7:$AJ$17,15,FALSE),"")</f>
        <v/>
      </c>
      <c r="E149" s="133" t="str">
        <f ca="1">IFERROR(VLOOKUP($B149,'Dummy Invoice Summary'!$A$7:$AJ$17,16,FALSE),"")</f>
        <v/>
      </c>
      <c r="F149" s="134" t="str">
        <f ca="1">IFERROR(VLOOKUP($B149,'Dummy Invoice Summary'!$A$7:$AJ$17,7,FALSE),"")</f>
        <v/>
      </c>
      <c r="G149" s="135" t="str">
        <f ca="1">IFERROR(VLOOKUP($B149,'Dummy Invoice Summary'!$A$7:$AJ$17,25,FALSE),"")</f>
        <v/>
      </c>
      <c r="H149" s="135" t="str">
        <f ca="1">IFERROR(VLOOKUP($B149,'Dummy Invoice Summary'!$A$7:$AJ$17,27,FALSE),"")</f>
        <v/>
      </c>
      <c r="I149" s="134" t="str">
        <f ca="1">IFERROR(VLOOKUP($B149,'Dummy Invoice Summary'!$A$7:$AJ$17,36,FALSE),"")</f>
        <v/>
      </c>
      <c r="J149" s="135" t="str">
        <f ca="1">IFERROR(VLOOKUP($B149,'Dummy Invoice Summary'!$A$7:$AJ$17,35,FALSE),"")</f>
        <v/>
      </c>
    </row>
    <row r="150" spans="2:10" x14ac:dyDescent="0.3">
      <c r="B150" s="119">
        <v>139</v>
      </c>
      <c r="C150" s="118"/>
      <c r="D150" s="119" t="str">
        <f ca="1">IFERROR(VLOOKUP($B150,'Dummy Invoice Summary'!$A$7:$AJ$17,15,FALSE),"")</f>
        <v/>
      </c>
      <c r="E150" s="133" t="str">
        <f ca="1">IFERROR(VLOOKUP($B150,'Dummy Invoice Summary'!$A$7:$AJ$17,16,FALSE),"")</f>
        <v/>
      </c>
      <c r="F150" s="134" t="str">
        <f ca="1">IFERROR(VLOOKUP($B150,'Dummy Invoice Summary'!$A$7:$AJ$17,7,FALSE),"")</f>
        <v/>
      </c>
      <c r="G150" s="135" t="str">
        <f ca="1">IFERROR(VLOOKUP($B150,'Dummy Invoice Summary'!$A$7:$AJ$17,25,FALSE),"")</f>
        <v/>
      </c>
      <c r="H150" s="135" t="str">
        <f ca="1">IFERROR(VLOOKUP($B150,'Dummy Invoice Summary'!$A$7:$AJ$17,27,FALSE),"")</f>
        <v/>
      </c>
      <c r="I150" s="134" t="str">
        <f ca="1">IFERROR(VLOOKUP($B150,'Dummy Invoice Summary'!$A$7:$AJ$17,36,FALSE),"")</f>
        <v/>
      </c>
      <c r="J150" s="135" t="str">
        <f ca="1">IFERROR(VLOOKUP($B150,'Dummy Invoice Summary'!$A$7:$AJ$17,35,FALSE),"")</f>
        <v/>
      </c>
    </row>
    <row r="151" spans="2:10" x14ac:dyDescent="0.3">
      <c r="B151" s="119">
        <v>140</v>
      </c>
      <c r="C151" s="118"/>
      <c r="D151" s="119" t="str">
        <f ca="1">IFERROR(VLOOKUP($B151,'Dummy Invoice Summary'!$A$7:$AJ$17,15,FALSE),"")</f>
        <v/>
      </c>
      <c r="E151" s="133" t="str">
        <f ca="1">IFERROR(VLOOKUP($B151,'Dummy Invoice Summary'!$A$7:$AJ$17,16,FALSE),"")</f>
        <v/>
      </c>
      <c r="F151" s="134" t="str">
        <f ca="1">IFERROR(VLOOKUP($B151,'Dummy Invoice Summary'!$A$7:$AJ$17,7,FALSE),"")</f>
        <v/>
      </c>
      <c r="G151" s="135" t="str">
        <f ca="1">IFERROR(VLOOKUP($B151,'Dummy Invoice Summary'!$A$7:$AJ$17,25,FALSE),"")</f>
        <v/>
      </c>
      <c r="H151" s="135" t="str">
        <f ca="1">IFERROR(VLOOKUP($B151,'Dummy Invoice Summary'!$A$7:$AJ$17,27,FALSE),"")</f>
        <v/>
      </c>
      <c r="I151" s="134" t="str">
        <f ca="1">IFERROR(VLOOKUP($B151,'Dummy Invoice Summary'!$A$7:$AJ$17,36,FALSE),"")</f>
        <v/>
      </c>
      <c r="J151" s="135" t="str">
        <f ca="1">IFERROR(VLOOKUP($B151,'Dummy Invoice Summary'!$A$7:$AJ$17,35,FALSE),"")</f>
        <v/>
      </c>
    </row>
    <row r="152" spans="2:10" x14ac:dyDescent="0.3">
      <c r="B152" s="119">
        <v>141</v>
      </c>
      <c r="C152" s="118"/>
      <c r="D152" s="119" t="str">
        <f ca="1">IFERROR(VLOOKUP($B152,'Dummy Invoice Summary'!$A$7:$AJ$17,15,FALSE),"")</f>
        <v/>
      </c>
      <c r="E152" s="133" t="str">
        <f ca="1">IFERROR(VLOOKUP($B152,'Dummy Invoice Summary'!$A$7:$AJ$17,16,FALSE),"")</f>
        <v/>
      </c>
      <c r="F152" s="134" t="str">
        <f ca="1">IFERROR(VLOOKUP($B152,'Dummy Invoice Summary'!$A$7:$AJ$17,7,FALSE),"")</f>
        <v/>
      </c>
      <c r="G152" s="135" t="str">
        <f ca="1">IFERROR(VLOOKUP($B152,'Dummy Invoice Summary'!$A$7:$AJ$17,25,FALSE),"")</f>
        <v/>
      </c>
      <c r="H152" s="135" t="str">
        <f ca="1">IFERROR(VLOOKUP($B152,'Dummy Invoice Summary'!$A$7:$AJ$17,27,FALSE),"")</f>
        <v/>
      </c>
      <c r="I152" s="134" t="str">
        <f ca="1">IFERROR(VLOOKUP($B152,'Dummy Invoice Summary'!$A$7:$AJ$17,36,FALSE),"")</f>
        <v/>
      </c>
      <c r="J152" s="135" t="str">
        <f ca="1">IFERROR(VLOOKUP($B152,'Dummy Invoice Summary'!$A$7:$AJ$17,35,FALSE),"")</f>
        <v/>
      </c>
    </row>
    <row r="153" spans="2:10" x14ac:dyDescent="0.3">
      <c r="B153" s="119">
        <v>142</v>
      </c>
      <c r="C153" s="118"/>
      <c r="D153" s="119" t="str">
        <f ca="1">IFERROR(VLOOKUP($B153,'Dummy Invoice Summary'!$A$7:$AJ$17,15,FALSE),"")</f>
        <v/>
      </c>
      <c r="E153" s="133" t="str">
        <f ca="1">IFERROR(VLOOKUP($B153,'Dummy Invoice Summary'!$A$7:$AJ$17,16,FALSE),"")</f>
        <v/>
      </c>
      <c r="F153" s="134" t="str">
        <f ca="1">IFERROR(VLOOKUP($B153,'Dummy Invoice Summary'!$A$7:$AJ$17,7,FALSE),"")</f>
        <v/>
      </c>
      <c r="G153" s="135" t="str">
        <f ca="1">IFERROR(VLOOKUP($B153,'Dummy Invoice Summary'!$A$7:$AJ$17,25,FALSE),"")</f>
        <v/>
      </c>
      <c r="H153" s="135" t="str">
        <f ca="1">IFERROR(VLOOKUP($B153,'Dummy Invoice Summary'!$A$7:$AJ$17,27,FALSE),"")</f>
        <v/>
      </c>
      <c r="I153" s="134" t="str">
        <f ca="1">IFERROR(VLOOKUP($B153,'Dummy Invoice Summary'!$A$7:$AJ$17,36,FALSE),"")</f>
        <v/>
      </c>
      <c r="J153" s="135" t="str">
        <f ca="1">IFERROR(VLOOKUP($B153,'Dummy Invoice Summary'!$A$7:$AJ$17,35,FALSE),"")</f>
        <v/>
      </c>
    </row>
    <row r="154" spans="2:10" x14ac:dyDescent="0.3">
      <c r="B154" s="119">
        <v>143</v>
      </c>
      <c r="C154" s="118"/>
      <c r="D154" s="119" t="str">
        <f ca="1">IFERROR(VLOOKUP($B154,'Dummy Invoice Summary'!$A$7:$AJ$17,15,FALSE),"")</f>
        <v/>
      </c>
      <c r="E154" s="133" t="str">
        <f ca="1">IFERROR(VLOOKUP($B154,'Dummy Invoice Summary'!$A$7:$AJ$17,16,FALSE),"")</f>
        <v/>
      </c>
      <c r="F154" s="134" t="str">
        <f ca="1">IFERROR(VLOOKUP($B154,'Dummy Invoice Summary'!$A$7:$AJ$17,7,FALSE),"")</f>
        <v/>
      </c>
      <c r="G154" s="135" t="str">
        <f ca="1">IFERROR(VLOOKUP($B154,'Dummy Invoice Summary'!$A$7:$AJ$17,25,FALSE),"")</f>
        <v/>
      </c>
      <c r="H154" s="135" t="str">
        <f ca="1">IFERROR(VLOOKUP($B154,'Dummy Invoice Summary'!$A$7:$AJ$17,27,FALSE),"")</f>
        <v/>
      </c>
      <c r="I154" s="134" t="str">
        <f ca="1">IFERROR(VLOOKUP($B154,'Dummy Invoice Summary'!$A$7:$AJ$17,36,FALSE),"")</f>
        <v/>
      </c>
      <c r="J154" s="135" t="str">
        <f ca="1">IFERROR(VLOOKUP($B154,'Dummy Invoice Summary'!$A$7:$AJ$17,35,FALSE),"")</f>
        <v/>
      </c>
    </row>
    <row r="155" spans="2:10" x14ac:dyDescent="0.3">
      <c r="B155" s="119">
        <v>144</v>
      </c>
      <c r="C155" s="118"/>
      <c r="D155" s="119" t="str">
        <f ca="1">IFERROR(VLOOKUP($B155,'Dummy Invoice Summary'!$A$7:$AJ$17,15,FALSE),"")</f>
        <v/>
      </c>
      <c r="E155" s="133" t="str">
        <f ca="1">IFERROR(VLOOKUP($B155,'Dummy Invoice Summary'!$A$7:$AJ$17,16,FALSE),"")</f>
        <v/>
      </c>
      <c r="F155" s="134" t="str">
        <f ca="1">IFERROR(VLOOKUP($B155,'Dummy Invoice Summary'!$A$7:$AJ$17,7,FALSE),"")</f>
        <v/>
      </c>
      <c r="G155" s="135" t="str">
        <f ca="1">IFERROR(VLOOKUP($B155,'Dummy Invoice Summary'!$A$7:$AJ$17,25,FALSE),"")</f>
        <v/>
      </c>
      <c r="H155" s="135" t="str">
        <f ca="1">IFERROR(VLOOKUP($B155,'Dummy Invoice Summary'!$A$7:$AJ$17,27,FALSE),"")</f>
        <v/>
      </c>
      <c r="I155" s="134" t="str">
        <f ca="1">IFERROR(VLOOKUP($B155,'Dummy Invoice Summary'!$A$7:$AJ$17,36,FALSE),"")</f>
        <v/>
      </c>
      <c r="J155" s="135" t="str">
        <f ca="1">IFERROR(VLOOKUP($B155,'Dummy Invoice Summary'!$A$7:$AJ$17,35,FALSE),"")</f>
        <v/>
      </c>
    </row>
    <row r="156" spans="2:10" x14ac:dyDescent="0.3">
      <c r="B156" s="119">
        <v>145</v>
      </c>
      <c r="C156" s="118"/>
      <c r="D156" s="119" t="str">
        <f ca="1">IFERROR(VLOOKUP($B156,'Dummy Invoice Summary'!$A$7:$AJ$17,15,FALSE),"")</f>
        <v/>
      </c>
      <c r="E156" s="133" t="str">
        <f ca="1">IFERROR(VLOOKUP($B156,'Dummy Invoice Summary'!$A$7:$AJ$17,16,FALSE),"")</f>
        <v/>
      </c>
      <c r="F156" s="134" t="str">
        <f ca="1">IFERROR(VLOOKUP($B156,'Dummy Invoice Summary'!$A$7:$AJ$17,7,FALSE),"")</f>
        <v/>
      </c>
      <c r="G156" s="135" t="str">
        <f ca="1">IFERROR(VLOOKUP($B156,'Dummy Invoice Summary'!$A$7:$AJ$17,25,FALSE),"")</f>
        <v/>
      </c>
      <c r="H156" s="135" t="str">
        <f ca="1">IFERROR(VLOOKUP($B156,'Dummy Invoice Summary'!$A$7:$AJ$17,27,FALSE),"")</f>
        <v/>
      </c>
      <c r="I156" s="134" t="str">
        <f ca="1">IFERROR(VLOOKUP($B156,'Dummy Invoice Summary'!$A$7:$AJ$17,36,FALSE),"")</f>
        <v/>
      </c>
      <c r="J156" s="135" t="str">
        <f ca="1">IFERROR(VLOOKUP($B156,'Dummy Invoice Summary'!$A$7:$AJ$17,35,FALSE),"")</f>
        <v/>
      </c>
    </row>
    <row r="157" spans="2:10" x14ac:dyDescent="0.3">
      <c r="B157" s="119">
        <v>146</v>
      </c>
      <c r="C157" s="118"/>
      <c r="D157" s="119" t="str">
        <f ca="1">IFERROR(VLOOKUP($B157,'Dummy Invoice Summary'!$A$7:$AJ$17,15,FALSE),"")</f>
        <v/>
      </c>
      <c r="E157" s="133" t="str">
        <f ca="1">IFERROR(VLOOKUP($B157,'Dummy Invoice Summary'!$A$7:$AJ$17,16,FALSE),"")</f>
        <v/>
      </c>
      <c r="F157" s="134" t="str">
        <f ca="1">IFERROR(VLOOKUP($B157,'Dummy Invoice Summary'!$A$7:$AJ$17,7,FALSE),"")</f>
        <v/>
      </c>
      <c r="G157" s="135" t="str">
        <f ca="1">IFERROR(VLOOKUP($B157,'Dummy Invoice Summary'!$A$7:$AJ$17,25,FALSE),"")</f>
        <v/>
      </c>
      <c r="H157" s="135" t="str">
        <f ca="1">IFERROR(VLOOKUP($B157,'Dummy Invoice Summary'!$A$7:$AJ$17,27,FALSE),"")</f>
        <v/>
      </c>
      <c r="I157" s="134" t="str">
        <f ca="1">IFERROR(VLOOKUP($B157,'Dummy Invoice Summary'!$A$7:$AJ$17,36,FALSE),"")</f>
        <v/>
      </c>
      <c r="J157" s="135" t="str">
        <f ca="1">IFERROR(VLOOKUP($B157,'Dummy Invoice Summary'!$A$7:$AJ$17,35,FALSE),"")</f>
        <v/>
      </c>
    </row>
    <row r="158" spans="2:10" x14ac:dyDescent="0.3">
      <c r="B158" s="119">
        <v>147</v>
      </c>
      <c r="C158" s="118"/>
      <c r="D158" s="119" t="str">
        <f ca="1">IFERROR(VLOOKUP($B158,'Dummy Invoice Summary'!$A$7:$AJ$17,15,FALSE),"")</f>
        <v/>
      </c>
      <c r="E158" s="133" t="str">
        <f ca="1">IFERROR(VLOOKUP($B158,'Dummy Invoice Summary'!$A$7:$AJ$17,16,FALSE),"")</f>
        <v/>
      </c>
      <c r="F158" s="134" t="str">
        <f ca="1">IFERROR(VLOOKUP($B158,'Dummy Invoice Summary'!$A$7:$AJ$17,7,FALSE),"")</f>
        <v/>
      </c>
      <c r="G158" s="135" t="str">
        <f ca="1">IFERROR(VLOOKUP($B158,'Dummy Invoice Summary'!$A$7:$AJ$17,25,FALSE),"")</f>
        <v/>
      </c>
      <c r="H158" s="135" t="str">
        <f ca="1">IFERROR(VLOOKUP($B158,'Dummy Invoice Summary'!$A$7:$AJ$17,27,FALSE),"")</f>
        <v/>
      </c>
      <c r="I158" s="134" t="str">
        <f ca="1">IFERROR(VLOOKUP($B158,'Dummy Invoice Summary'!$A$7:$AJ$17,36,FALSE),"")</f>
        <v/>
      </c>
      <c r="J158" s="135" t="str">
        <f ca="1">IFERROR(VLOOKUP($B158,'Dummy Invoice Summary'!$A$7:$AJ$17,35,FALSE),"")</f>
        <v/>
      </c>
    </row>
    <row r="159" spans="2:10" x14ac:dyDescent="0.3">
      <c r="B159" s="119">
        <v>148</v>
      </c>
      <c r="C159" s="118"/>
      <c r="D159" s="119" t="str">
        <f ca="1">IFERROR(VLOOKUP($B159,'Dummy Invoice Summary'!$A$7:$AJ$17,15,FALSE),"")</f>
        <v/>
      </c>
      <c r="E159" s="133" t="str">
        <f ca="1">IFERROR(VLOOKUP($B159,'Dummy Invoice Summary'!$A$7:$AJ$17,16,FALSE),"")</f>
        <v/>
      </c>
      <c r="F159" s="134" t="str">
        <f ca="1">IFERROR(VLOOKUP($B159,'Dummy Invoice Summary'!$A$7:$AJ$17,7,FALSE),"")</f>
        <v/>
      </c>
      <c r="G159" s="135" t="str">
        <f ca="1">IFERROR(VLOOKUP($B159,'Dummy Invoice Summary'!$A$7:$AJ$17,25,FALSE),"")</f>
        <v/>
      </c>
      <c r="H159" s="135" t="str">
        <f ca="1">IFERROR(VLOOKUP($B159,'Dummy Invoice Summary'!$A$7:$AJ$17,27,FALSE),"")</f>
        <v/>
      </c>
      <c r="I159" s="134" t="str">
        <f ca="1">IFERROR(VLOOKUP($B159,'Dummy Invoice Summary'!$A$7:$AJ$17,36,FALSE),"")</f>
        <v/>
      </c>
      <c r="J159" s="135" t="str">
        <f ca="1">IFERROR(VLOOKUP($B159,'Dummy Invoice Summary'!$A$7:$AJ$17,35,FALSE),"")</f>
        <v/>
      </c>
    </row>
    <row r="160" spans="2:10" x14ac:dyDescent="0.3">
      <c r="B160" s="119">
        <v>149</v>
      </c>
      <c r="C160" s="118"/>
      <c r="D160" s="119" t="str">
        <f ca="1">IFERROR(VLOOKUP($B160,'Dummy Invoice Summary'!$A$7:$AJ$17,15,FALSE),"")</f>
        <v/>
      </c>
      <c r="E160" s="133" t="str">
        <f ca="1">IFERROR(VLOOKUP($B160,'Dummy Invoice Summary'!$A$7:$AJ$17,16,FALSE),"")</f>
        <v/>
      </c>
      <c r="F160" s="134" t="str">
        <f ca="1">IFERROR(VLOOKUP($B160,'Dummy Invoice Summary'!$A$7:$AJ$17,7,FALSE),"")</f>
        <v/>
      </c>
      <c r="G160" s="135" t="str">
        <f ca="1">IFERROR(VLOOKUP($B160,'Dummy Invoice Summary'!$A$7:$AJ$17,25,FALSE),"")</f>
        <v/>
      </c>
      <c r="H160" s="135" t="str">
        <f ca="1">IFERROR(VLOOKUP($B160,'Dummy Invoice Summary'!$A$7:$AJ$17,27,FALSE),"")</f>
        <v/>
      </c>
      <c r="I160" s="134" t="str">
        <f ca="1">IFERROR(VLOOKUP($B160,'Dummy Invoice Summary'!$A$7:$AJ$17,36,FALSE),"")</f>
        <v/>
      </c>
      <c r="J160" s="135" t="str">
        <f ca="1">IFERROR(VLOOKUP($B160,'Dummy Invoice Summary'!$A$7:$AJ$17,35,FALSE),"")</f>
        <v/>
      </c>
    </row>
    <row r="161" spans="2:10" x14ac:dyDescent="0.3">
      <c r="B161" s="119">
        <v>150</v>
      </c>
      <c r="C161" s="118"/>
      <c r="D161" s="119" t="str">
        <f ca="1">IFERROR(VLOOKUP($B161,'Dummy Invoice Summary'!$A$7:$AJ$17,15,FALSE),"")</f>
        <v/>
      </c>
      <c r="E161" s="133" t="str">
        <f ca="1">IFERROR(VLOOKUP($B161,'Dummy Invoice Summary'!$A$7:$AJ$17,16,FALSE),"")</f>
        <v/>
      </c>
      <c r="F161" s="134" t="str">
        <f ca="1">IFERROR(VLOOKUP($B161,'Dummy Invoice Summary'!$A$7:$AJ$17,7,FALSE),"")</f>
        <v/>
      </c>
      <c r="G161" s="135" t="str">
        <f ca="1">IFERROR(VLOOKUP($B161,'Dummy Invoice Summary'!$A$7:$AJ$17,25,FALSE),"")</f>
        <v/>
      </c>
      <c r="H161" s="135" t="str">
        <f ca="1">IFERROR(VLOOKUP($B161,'Dummy Invoice Summary'!$A$7:$AJ$17,27,FALSE),"")</f>
        <v/>
      </c>
      <c r="I161" s="134" t="str">
        <f ca="1">IFERROR(VLOOKUP($B161,'Dummy Invoice Summary'!$A$7:$AJ$17,36,FALSE),"")</f>
        <v/>
      </c>
      <c r="J161" s="135" t="str">
        <f ca="1">IFERROR(VLOOKUP($B161,'Dummy Invoice Summary'!$A$7:$AJ$17,35,FALSE),"")</f>
        <v/>
      </c>
    </row>
    <row r="162" spans="2:10" x14ac:dyDescent="0.3">
      <c r="B162" s="119">
        <v>151</v>
      </c>
      <c r="C162" s="118"/>
      <c r="D162" s="119" t="str">
        <f ca="1">IFERROR(VLOOKUP($B162,'Dummy Invoice Summary'!$A$7:$AJ$17,15,FALSE),"")</f>
        <v/>
      </c>
      <c r="E162" s="133" t="str">
        <f ca="1">IFERROR(VLOOKUP($B162,'Dummy Invoice Summary'!$A$7:$AJ$17,16,FALSE),"")</f>
        <v/>
      </c>
      <c r="F162" s="134" t="str">
        <f ca="1">IFERROR(VLOOKUP($B162,'Dummy Invoice Summary'!$A$7:$AJ$17,7,FALSE),"")</f>
        <v/>
      </c>
      <c r="G162" s="135" t="str">
        <f ca="1">IFERROR(VLOOKUP($B162,'Dummy Invoice Summary'!$A$7:$AJ$17,25,FALSE),"")</f>
        <v/>
      </c>
      <c r="H162" s="135" t="str">
        <f ca="1">IFERROR(VLOOKUP($B162,'Dummy Invoice Summary'!$A$7:$AJ$17,27,FALSE),"")</f>
        <v/>
      </c>
      <c r="I162" s="134" t="str">
        <f ca="1">IFERROR(VLOOKUP($B162,'Dummy Invoice Summary'!$A$7:$AJ$17,36,FALSE),"")</f>
        <v/>
      </c>
      <c r="J162" s="135" t="str">
        <f ca="1">IFERROR(VLOOKUP($B162,'Dummy Invoice Summary'!$A$7:$AJ$17,35,FALSE),"")</f>
        <v/>
      </c>
    </row>
    <row r="163" spans="2:10" x14ac:dyDescent="0.3">
      <c r="B163" s="119">
        <v>152</v>
      </c>
      <c r="C163" s="118"/>
      <c r="D163" s="119" t="str">
        <f ca="1">IFERROR(VLOOKUP($B163,'Dummy Invoice Summary'!$A$7:$AJ$17,15,FALSE),"")</f>
        <v/>
      </c>
      <c r="E163" s="133" t="str">
        <f ca="1">IFERROR(VLOOKUP($B163,'Dummy Invoice Summary'!$A$7:$AJ$17,16,FALSE),"")</f>
        <v/>
      </c>
      <c r="F163" s="134" t="str">
        <f ca="1">IFERROR(VLOOKUP($B163,'Dummy Invoice Summary'!$A$7:$AJ$17,7,FALSE),"")</f>
        <v/>
      </c>
      <c r="G163" s="135" t="str">
        <f ca="1">IFERROR(VLOOKUP($B163,'Dummy Invoice Summary'!$A$7:$AJ$17,25,FALSE),"")</f>
        <v/>
      </c>
      <c r="H163" s="135" t="str">
        <f ca="1">IFERROR(VLOOKUP($B163,'Dummy Invoice Summary'!$A$7:$AJ$17,27,FALSE),"")</f>
        <v/>
      </c>
      <c r="I163" s="134" t="str">
        <f ca="1">IFERROR(VLOOKUP($B163,'Dummy Invoice Summary'!$A$7:$AJ$17,36,FALSE),"")</f>
        <v/>
      </c>
      <c r="J163" s="135" t="str">
        <f ca="1">IFERROR(VLOOKUP($B163,'Dummy Invoice Summary'!$A$7:$AJ$17,35,FALSE),"")</f>
        <v/>
      </c>
    </row>
    <row r="164" spans="2:10" x14ac:dyDescent="0.3">
      <c r="B164" s="119">
        <v>153</v>
      </c>
      <c r="C164" s="118"/>
      <c r="D164" s="119" t="str">
        <f ca="1">IFERROR(VLOOKUP($B164,'Dummy Invoice Summary'!$A$7:$AJ$17,15,FALSE),"")</f>
        <v/>
      </c>
      <c r="E164" s="133" t="str">
        <f ca="1">IFERROR(VLOOKUP($B164,'Dummy Invoice Summary'!$A$7:$AJ$17,16,FALSE),"")</f>
        <v/>
      </c>
      <c r="F164" s="134" t="str">
        <f ca="1">IFERROR(VLOOKUP($B164,'Dummy Invoice Summary'!$A$7:$AJ$17,7,FALSE),"")</f>
        <v/>
      </c>
      <c r="G164" s="135" t="str">
        <f ca="1">IFERROR(VLOOKUP($B164,'Dummy Invoice Summary'!$A$7:$AJ$17,25,FALSE),"")</f>
        <v/>
      </c>
      <c r="H164" s="135" t="str">
        <f ca="1">IFERROR(VLOOKUP($B164,'Dummy Invoice Summary'!$A$7:$AJ$17,27,FALSE),"")</f>
        <v/>
      </c>
      <c r="I164" s="134" t="str">
        <f ca="1">IFERROR(VLOOKUP($B164,'Dummy Invoice Summary'!$A$7:$AJ$17,36,FALSE),"")</f>
        <v/>
      </c>
      <c r="J164" s="135" t="str">
        <f ca="1">IFERROR(VLOOKUP($B164,'Dummy Invoice Summary'!$A$7:$AJ$17,35,FALSE),"")</f>
        <v/>
      </c>
    </row>
    <row r="165" spans="2:10" x14ac:dyDescent="0.3">
      <c r="B165" s="119">
        <v>154</v>
      </c>
      <c r="C165" s="118"/>
      <c r="D165" s="119" t="str">
        <f ca="1">IFERROR(VLOOKUP($B165,'Dummy Invoice Summary'!$A$7:$AJ$17,15,FALSE),"")</f>
        <v/>
      </c>
      <c r="E165" s="133" t="str">
        <f ca="1">IFERROR(VLOOKUP($B165,'Dummy Invoice Summary'!$A$7:$AJ$17,16,FALSE),"")</f>
        <v/>
      </c>
      <c r="F165" s="134" t="str">
        <f ca="1">IFERROR(VLOOKUP($B165,'Dummy Invoice Summary'!$A$7:$AJ$17,7,FALSE),"")</f>
        <v/>
      </c>
      <c r="G165" s="135" t="str">
        <f ca="1">IFERROR(VLOOKUP($B165,'Dummy Invoice Summary'!$A$7:$AJ$17,25,FALSE),"")</f>
        <v/>
      </c>
      <c r="H165" s="135" t="str">
        <f ca="1">IFERROR(VLOOKUP($B165,'Dummy Invoice Summary'!$A$7:$AJ$17,27,FALSE),"")</f>
        <v/>
      </c>
      <c r="I165" s="134" t="str">
        <f ca="1">IFERROR(VLOOKUP($B165,'Dummy Invoice Summary'!$A$7:$AJ$17,36,FALSE),"")</f>
        <v/>
      </c>
      <c r="J165" s="135" t="str">
        <f ca="1">IFERROR(VLOOKUP($B165,'Dummy Invoice Summary'!$A$7:$AJ$17,35,FALSE),"")</f>
        <v/>
      </c>
    </row>
    <row r="166" spans="2:10" x14ac:dyDescent="0.3">
      <c r="B166" s="119">
        <v>155</v>
      </c>
      <c r="C166" s="118"/>
      <c r="D166" s="119" t="str">
        <f ca="1">IFERROR(VLOOKUP($B166,'Dummy Invoice Summary'!$A$7:$AJ$17,15,FALSE),"")</f>
        <v/>
      </c>
      <c r="E166" s="133" t="str">
        <f ca="1">IFERROR(VLOOKUP($B166,'Dummy Invoice Summary'!$A$7:$AJ$17,16,FALSE),"")</f>
        <v/>
      </c>
      <c r="F166" s="134" t="str">
        <f ca="1">IFERROR(VLOOKUP($B166,'Dummy Invoice Summary'!$A$7:$AJ$17,7,FALSE),"")</f>
        <v/>
      </c>
      <c r="G166" s="135" t="str">
        <f ca="1">IFERROR(VLOOKUP($B166,'Dummy Invoice Summary'!$A$7:$AJ$17,25,FALSE),"")</f>
        <v/>
      </c>
      <c r="H166" s="135" t="str">
        <f ca="1">IFERROR(VLOOKUP($B166,'Dummy Invoice Summary'!$A$7:$AJ$17,27,FALSE),"")</f>
        <v/>
      </c>
      <c r="I166" s="134" t="str">
        <f ca="1">IFERROR(VLOOKUP($B166,'Dummy Invoice Summary'!$A$7:$AJ$17,36,FALSE),"")</f>
        <v/>
      </c>
      <c r="J166" s="135" t="str">
        <f ca="1">IFERROR(VLOOKUP($B166,'Dummy Invoice Summary'!$A$7:$AJ$17,35,FALSE),"")</f>
        <v/>
      </c>
    </row>
    <row r="167" spans="2:10" x14ac:dyDescent="0.3">
      <c r="B167" s="119">
        <v>156</v>
      </c>
      <c r="C167" s="118"/>
      <c r="D167" s="119" t="str">
        <f ca="1">IFERROR(VLOOKUP($B167,'Dummy Invoice Summary'!$A$7:$AJ$17,15,FALSE),"")</f>
        <v/>
      </c>
      <c r="E167" s="133" t="str">
        <f ca="1">IFERROR(VLOOKUP($B167,'Dummy Invoice Summary'!$A$7:$AJ$17,16,FALSE),"")</f>
        <v/>
      </c>
      <c r="F167" s="134" t="str">
        <f ca="1">IFERROR(VLOOKUP($B167,'Dummy Invoice Summary'!$A$7:$AJ$17,7,FALSE),"")</f>
        <v/>
      </c>
      <c r="G167" s="135" t="str">
        <f ca="1">IFERROR(VLOOKUP($B167,'Dummy Invoice Summary'!$A$7:$AJ$17,25,FALSE),"")</f>
        <v/>
      </c>
      <c r="H167" s="135" t="str">
        <f ca="1">IFERROR(VLOOKUP($B167,'Dummy Invoice Summary'!$A$7:$AJ$17,27,FALSE),"")</f>
        <v/>
      </c>
      <c r="I167" s="134" t="str">
        <f ca="1">IFERROR(VLOOKUP($B167,'Dummy Invoice Summary'!$A$7:$AJ$17,36,FALSE),"")</f>
        <v/>
      </c>
      <c r="J167" s="135" t="str">
        <f ca="1">IFERROR(VLOOKUP($B167,'Dummy Invoice Summary'!$A$7:$AJ$17,35,FALSE),"")</f>
        <v/>
      </c>
    </row>
    <row r="168" spans="2:10" x14ac:dyDescent="0.3">
      <c r="B168" s="119">
        <v>157</v>
      </c>
      <c r="C168" s="118"/>
      <c r="D168" s="119" t="str">
        <f ca="1">IFERROR(VLOOKUP($B168,'Dummy Invoice Summary'!$A$7:$AJ$17,15,FALSE),"")</f>
        <v/>
      </c>
      <c r="E168" s="133" t="str">
        <f ca="1">IFERROR(VLOOKUP($B168,'Dummy Invoice Summary'!$A$7:$AJ$17,16,FALSE),"")</f>
        <v/>
      </c>
      <c r="F168" s="134" t="str">
        <f ca="1">IFERROR(VLOOKUP($B168,'Dummy Invoice Summary'!$A$7:$AJ$17,7,FALSE),"")</f>
        <v/>
      </c>
      <c r="G168" s="135" t="str">
        <f ca="1">IFERROR(VLOOKUP($B168,'Dummy Invoice Summary'!$A$7:$AJ$17,25,FALSE),"")</f>
        <v/>
      </c>
      <c r="H168" s="135" t="str">
        <f ca="1">IFERROR(VLOOKUP($B168,'Dummy Invoice Summary'!$A$7:$AJ$17,27,FALSE),"")</f>
        <v/>
      </c>
      <c r="I168" s="134" t="str">
        <f ca="1">IFERROR(VLOOKUP($B168,'Dummy Invoice Summary'!$A$7:$AJ$17,36,FALSE),"")</f>
        <v/>
      </c>
      <c r="J168" s="135" t="str">
        <f ca="1">IFERROR(VLOOKUP($B168,'Dummy Invoice Summary'!$A$7:$AJ$17,35,FALSE),"")</f>
        <v/>
      </c>
    </row>
    <row r="169" spans="2:10" x14ac:dyDescent="0.3">
      <c r="B169" s="119">
        <v>158</v>
      </c>
      <c r="C169" s="118"/>
      <c r="D169" s="119" t="str">
        <f ca="1">IFERROR(VLOOKUP($B169,'Dummy Invoice Summary'!$A$7:$AJ$17,15,FALSE),"")</f>
        <v/>
      </c>
      <c r="E169" s="133" t="str">
        <f ca="1">IFERROR(VLOOKUP($B169,'Dummy Invoice Summary'!$A$7:$AJ$17,16,FALSE),"")</f>
        <v/>
      </c>
      <c r="F169" s="134" t="str">
        <f ca="1">IFERROR(VLOOKUP($B169,'Dummy Invoice Summary'!$A$7:$AJ$17,7,FALSE),"")</f>
        <v/>
      </c>
      <c r="G169" s="135" t="str">
        <f ca="1">IFERROR(VLOOKUP($B169,'Dummy Invoice Summary'!$A$7:$AJ$17,25,FALSE),"")</f>
        <v/>
      </c>
      <c r="H169" s="135" t="str">
        <f ca="1">IFERROR(VLOOKUP($B169,'Dummy Invoice Summary'!$A$7:$AJ$17,27,FALSE),"")</f>
        <v/>
      </c>
      <c r="I169" s="134" t="str">
        <f ca="1">IFERROR(VLOOKUP($B169,'Dummy Invoice Summary'!$A$7:$AJ$17,36,FALSE),"")</f>
        <v/>
      </c>
      <c r="J169" s="135" t="str">
        <f ca="1">IFERROR(VLOOKUP($B169,'Dummy Invoice Summary'!$A$7:$AJ$17,35,FALSE),"")</f>
        <v/>
      </c>
    </row>
    <row r="170" spans="2:10" x14ac:dyDescent="0.3">
      <c r="B170" s="119">
        <v>159</v>
      </c>
      <c r="C170" s="118"/>
      <c r="D170" s="119" t="str">
        <f ca="1">IFERROR(VLOOKUP($B170,'Dummy Invoice Summary'!$A$7:$AJ$17,15,FALSE),"")</f>
        <v/>
      </c>
      <c r="E170" s="133" t="str">
        <f ca="1">IFERROR(VLOOKUP($B170,'Dummy Invoice Summary'!$A$7:$AJ$17,16,FALSE),"")</f>
        <v/>
      </c>
      <c r="F170" s="134" t="str">
        <f ca="1">IFERROR(VLOOKUP($B170,'Dummy Invoice Summary'!$A$7:$AJ$17,7,FALSE),"")</f>
        <v/>
      </c>
      <c r="G170" s="135" t="str">
        <f ca="1">IFERROR(VLOOKUP($B170,'Dummy Invoice Summary'!$A$7:$AJ$17,25,FALSE),"")</f>
        <v/>
      </c>
      <c r="H170" s="135" t="str">
        <f ca="1">IFERROR(VLOOKUP($B170,'Dummy Invoice Summary'!$A$7:$AJ$17,27,FALSE),"")</f>
        <v/>
      </c>
      <c r="I170" s="134" t="str">
        <f ca="1">IFERROR(VLOOKUP($B170,'Dummy Invoice Summary'!$A$7:$AJ$17,36,FALSE),"")</f>
        <v/>
      </c>
      <c r="J170" s="135" t="str">
        <f ca="1">IFERROR(VLOOKUP($B170,'Dummy Invoice Summary'!$A$7:$AJ$17,35,FALSE),"")</f>
        <v/>
      </c>
    </row>
    <row r="171" spans="2:10" x14ac:dyDescent="0.3">
      <c r="B171" s="119">
        <v>160</v>
      </c>
      <c r="C171" s="118"/>
      <c r="D171" s="119" t="str">
        <f ca="1">IFERROR(VLOOKUP($B171,'Dummy Invoice Summary'!$A$7:$AJ$17,15,FALSE),"")</f>
        <v/>
      </c>
      <c r="E171" s="133" t="str">
        <f ca="1">IFERROR(VLOOKUP($B171,'Dummy Invoice Summary'!$A$7:$AJ$17,16,FALSE),"")</f>
        <v/>
      </c>
      <c r="F171" s="134" t="str">
        <f ca="1">IFERROR(VLOOKUP($B171,'Dummy Invoice Summary'!$A$7:$AJ$17,7,FALSE),"")</f>
        <v/>
      </c>
      <c r="G171" s="135" t="str">
        <f ca="1">IFERROR(VLOOKUP($B171,'Dummy Invoice Summary'!$A$7:$AJ$17,25,FALSE),"")</f>
        <v/>
      </c>
      <c r="H171" s="135" t="str">
        <f ca="1">IFERROR(VLOOKUP($B171,'Dummy Invoice Summary'!$A$7:$AJ$17,27,FALSE),"")</f>
        <v/>
      </c>
      <c r="I171" s="134" t="str">
        <f ca="1">IFERROR(VLOOKUP($B171,'Dummy Invoice Summary'!$A$7:$AJ$17,36,FALSE),"")</f>
        <v/>
      </c>
      <c r="J171" s="135" t="str">
        <f ca="1">IFERROR(VLOOKUP($B171,'Dummy Invoice Summary'!$A$7:$AJ$17,35,FALSE),"")</f>
        <v/>
      </c>
    </row>
    <row r="172" spans="2:10" x14ac:dyDescent="0.3">
      <c r="B172" s="119">
        <v>161</v>
      </c>
      <c r="C172" s="118"/>
      <c r="D172" s="119" t="str">
        <f ca="1">IFERROR(VLOOKUP($B172,'Dummy Invoice Summary'!$A$7:$AJ$17,15,FALSE),"")</f>
        <v/>
      </c>
      <c r="E172" s="133" t="str">
        <f ca="1">IFERROR(VLOOKUP($B172,'Dummy Invoice Summary'!$A$7:$AJ$17,16,FALSE),"")</f>
        <v/>
      </c>
      <c r="F172" s="134" t="str">
        <f ca="1">IFERROR(VLOOKUP($B172,'Dummy Invoice Summary'!$A$7:$AJ$17,7,FALSE),"")</f>
        <v/>
      </c>
      <c r="G172" s="135" t="str">
        <f ca="1">IFERROR(VLOOKUP($B172,'Dummy Invoice Summary'!$A$7:$AJ$17,25,FALSE),"")</f>
        <v/>
      </c>
      <c r="H172" s="135" t="str">
        <f ca="1">IFERROR(VLOOKUP($B172,'Dummy Invoice Summary'!$A$7:$AJ$17,27,FALSE),"")</f>
        <v/>
      </c>
      <c r="I172" s="134" t="str">
        <f ca="1">IFERROR(VLOOKUP($B172,'Dummy Invoice Summary'!$A$7:$AJ$17,36,FALSE),"")</f>
        <v/>
      </c>
      <c r="J172" s="135" t="str">
        <f ca="1">IFERROR(VLOOKUP($B172,'Dummy Invoice Summary'!$A$7:$AJ$17,35,FALSE),"")</f>
        <v/>
      </c>
    </row>
    <row r="173" spans="2:10" x14ac:dyDescent="0.3">
      <c r="B173" s="119">
        <v>162</v>
      </c>
      <c r="C173" s="118"/>
      <c r="D173" s="119" t="str">
        <f ca="1">IFERROR(VLOOKUP($B173,'Dummy Invoice Summary'!$A$7:$AJ$17,15,FALSE),"")</f>
        <v/>
      </c>
      <c r="E173" s="133" t="str">
        <f ca="1">IFERROR(VLOOKUP($B173,'Dummy Invoice Summary'!$A$7:$AJ$17,16,FALSE),"")</f>
        <v/>
      </c>
      <c r="F173" s="134" t="str">
        <f ca="1">IFERROR(VLOOKUP($B173,'Dummy Invoice Summary'!$A$7:$AJ$17,7,FALSE),"")</f>
        <v/>
      </c>
      <c r="G173" s="135" t="str">
        <f ca="1">IFERROR(VLOOKUP($B173,'Dummy Invoice Summary'!$A$7:$AJ$17,25,FALSE),"")</f>
        <v/>
      </c>
      <c r="H173" s="135" t="str">
        <f ca="1">IFERROR(VLOOKUP($B173,'Dummy Invoice Summary'!$A$7:$AJ$17,27,FALSE),"")</f>
        <v/>
      </c>
      <c r="I173" s="134" t="str">
        <f ca="1">IFERROR(VLOOKUP($B173,'Dummy Invoice Summary'!$A$7:$AJ$17,36,FALSE),"")</f>
        <v/>
      </c>
      <c r="J173" s="135" t="str">
        <f ca="1">IFERROR(VLOOKUP($B173,'Dummy Invoice Summary'!$A$7:$AJ$17,35,FALSE),"")</f>
        <v/>
      </c>
    </row>
    <row r="174" spans="2:10" x14ac:dyDescent="0.3">
      <c r="B174" s="119">
        <v>163</v>
      </c>
      <c r="C174" s="118"/>
      <c r="D174" s="119" t="str">
        <f ca="1">IFERROR(VLOOKUP($B174,'Dummy Invoice Summary'!$A$7:$AJ$17,15,FALSE),"")</f>
        <v/>
      </c>
      <c r="E174" s="133" t="str">
        <f ca="1">IFERROR(VLOOKUP($B174,'Dummy Invoice Summary'!$A$7:$AJ$17,16,FALSE),"")</f>
        <v/>
      </c>
      <c r="F174" s="134" t="str">
        <f ca="1">IFERROR(VLOOKUP($B174,'Dummy Invoice Summary'!$A$7:$AJ$17,7,FALSE),"")</f>
        <v/>
      </c>
      <c r="G174" s="135" t="str">
        <f ca="1">IFERROR(VLOOKUP($B174,'Dummy Invoice Summary'!$A$7:$AJ$17,25,FALSE),"")</f>
        <v/>
      </c>
      <c r="H174" s="135" t="str">
        <f ca="1">IFERROR(VLOOKUP($B174,'Dummy Invoice Summary'!$A$7:$AJ$17,27,FALSE),"")</f>
        <v/>
      </c>
      <c r="I174" s="134" t="str">
        <f ca="1">IFERROR(VLOOKUP($B174,'Dummy Invoice Summary'!$A$7:$AJ$17,36,FALSE),"")</f>
        <v/>
      </c>
      <c r="J174" s="135" t="str">
        <f ca="1">IFERROR(VLOOKUP($B174,'Dummy Invoice Summary'!$A$7:$AJ$17,35,FALSE),"")</f>
        <v/>
      </c>
    </row>
    <row r="175" spans="2:10" x14ac:dyDescent="0.3">
      <c r="B175" s="119">
        <v>164</v>
      </c>
      <c r="C175" s="118"/>
      <c r="D175" s="119" t="str">
        <f ca="1">IFERROR(VLOOKUP($B175,'Dummy Invoice Summary'!$A$7:$AJ$17,15,FALSE),"")</f>
        <v/>
      </c>
      <c r="E175" s="133" t="str">
        <f ca="1">IFERROR(VLOOKUP($B175,'Dummy Invoice Summary'!$A$7:$AJ$17,16,FALSE),"")</f>
        <v/>
      </c>
      <c r="F175" s="134" t="str">
        <f ca="1">IFERROR(VLOOKUP($B175,'Dummy Invoice Summary'!$A$7:$AJ$17,7,FALSE),"")</f>
        <v/>
      </c>
      <c r="G175" s="135" t="str">
        <f ca="1">IFERROR(VLOOKUP($B175,'Dummy Invoice Summary'!$A$7:$AJ$17,25,FALSE),"")</f>
        <v/>
      </c>
      <c r="H175" s="135" t="str">
        <f ca="1">IFERROR(VLOOKUP($B175,'Dummy Invoice Summary'!$A$7:$AJ$17,27,FALSE),"")</f>
        <v/>
      </c>
      <c r="I175" s="134" t="str">
        <f ca="1">IFERROR(VLOOKUP($B175,'Dummy Invoice Summary'!$A$7:$AJ$17,36,FALSE),"")</f>
        <v/>
      </c>
      <c r="J175" s="135" t="str">
        <f ca="1">IFERROR(VLOOKUP($B175,'Dummy Invoice Summary'!$A$7:$AJ$17,35,FALSE),"")</f>
        <v/>
      </c>
    </row>
    <row r="176" spans="2:10" x14ac:dyDescent="0.3">
      <c r="B176" s="119">
        <v>165</v>
      </c>
      <c r="C176" s="118"/>
      <c r="D176" s="119" t="str">
        <f ca="1">IFERROR(VLOOKUP($B176,'Dummy Invoice Summary'!$A$7:$AJ$17,15,FALSE),"")</f>
        <v/>
      </c>
      <c r="E176" s="133" t="str">
        <f ca="1">IFERROR(VLOOKUP($B176,'Dummy Invoice Summary'!$A$7:$AJ$17,16,FALSE),"")</f>
        <v/>
      </c>
      <c r="F176" s="134" t="str">
        <f ca="1">IFERROR(VLOOKUP($B176,'Dummy Invoice Summary'!$A$7:$AJ$17,7,FALSE),"")</f>
        <v/>
      </c>
      <c r="G176" s="135" t="str">
        <f ca="1">IFERROR(VLOOKUP($B176,'Dummy Invoice Summary'!$A$7:$AJ$17,25,FALSE),"")</f>
        <v/>
      </c>
      <c r="H176" s="135" t="str">
        <f ca="1">IFERROR(VLOOKUP($B176,'Dummy Invoice Summary'!$A$7:$AJ$17,27,FALSE),"")</f>
        <v/>
      </c>
      <c r="I176" s="134" t="str">
        <f ca="1">IFERROR(VLOOKUP($B176,'Dummy Invoice Summary'!$A$7:$AJ$17,36,FALSE),"")</f>
        <v/>
      </c>
      <c r="J176" s="135" t="str">
        <f ca="1">IFERROR(VLOOKUP($B176,'Dummy Invoice Summary'!$A$7:$AJ$17,35,FALSE),"")</f>
        <v/>
      </c>
    </row>
    <row r="177" spans="2:10" x14ac:dyDescent="0.3">
      <c r="B177" s="119">
        <v>166</v>
      </c>
      <c r="C177" s="118"/>
      <c r="D177" s="119" t="str">
        <f ca="1">IFERROR(VLOOKUP($B177,'Dummy Invoice Summary'!$A$7:$AJ$17,15,FALSE),"")</f>
        <v/>
      </c>
      <c r="E177" s="133" t="str">
        <f ca="1">IFERROR(VLOOKUP($B177,'Dummy Invoice Summary'!$A$7:$AJ$17,16,FALSE),"")</f>
        <v/>
      </c>
      <c r="F177" s="134" t="str">
        <f ca="1">IFERROR(VLOOKUP($B177,'Dummy Invoice Summary'!$A$7:$AJ$17,7,FALSE),"")</f>
        <v/>
      </c>
      <c r="G177" s="135" t="str">
        <f ca="1">IFERROR(VLOOKUP($B177,'Dummy Invoice Summary'!$A$7:$AJ$17,25,FALSE),"")</f>
        <v/>
      </c>
      <c r="H177" s="135" t="str">
        <f ca="1">IFERROR(VLOOKUP($B177,'Dummy Invoice Summary'!$A$7:$AJ$17,27,FALSE),"")</f>
        <v/>
      </c>
      <c r="I177" s="134" t="str">
        <f ca="1">IFERROR(VLOOKUP($B177,'Dummy Invoice Summary'!$A$7:$AJ$17,36,FALSE),"")</f>
        <v/>
      </c>
      <c r="J177" s="135" t="str">
        <f ca="1">IFERROR(VLOOKUP($B177,'Dummy Invoice Summary'!$A$7:$AJ$17,35,FALSE),"")</f>
        <v/>
      </c>
    </row>
    <row r="178" spans="2:10" x14ac:dyDescent="0.3">
      <c r="B178" s="119">
        <v>167</v>
      </c>
      <c r="C178" s="118"/>
      <c r="D178" s="119" t="str">
        <f ca="1">IFERROR(VLOOKUP($B178,'Dummy Invoice Summary'!$A$7:$AJ$17,15,FALSE),"")</f>
        <v/>
      </c>
      <c r="E178" s="133" t="str">
        <f ca="1">IFERROR(VLOOKUP($B178,'Dummy Invoice Summary'!$A$7:$AJ$17,16,FALSE),"")</f>
        <v/>
      </c>
      <c r="F178" s="134" t="str">
        <f ca="1">IFERROR(VLOOKUP($B178,'Dummy Invoice Summary'!$A$7:$AJ$17,7,FALSE),"")</f>
        <v/>
      </c>
      <c r="G178" s="135" t="str">
        <f ca="1">IFERROR(VLOOKUP($B178,'Dummy Invoice Summary'!$A$7:$AJ$17,25,FALSE),"")</f>
        <v/>
      </c>
      <c r="H178" s="135" t="str">
        <f ca="1">IFERROR(VLOOKUP($B178,'Dummy Invoice Summary'!$A$7:$AJ$17,27,FALSE),"")</f>
        <v/>
      </c>
      <c r="I178" s="134" t="str">
        <f ca="1">IFERROR(VLOOKUP($B178,'Dummy Invoice Summary'!$A$7:$AJ$17,36,FALSE),"")</f>
        <v/>
      </c>
      <c r="J178" s="135" t="str">
        <f ca="1">IFERROR(VLOOKUP($B178,'Dummy Invoice Summary'!$A$7:$AJ$17,35,FALSE),"")</f>
        <v/>
      </c>
    </row>
    <row r="179" spans="2:10" x14ac:dyDescent="0.3">
      <c r="B179" s="119">
        <v>168</v>
      </c>
      <c r="C179" s="118"/>
      <c r="D179" s="119" t="str">
        <f ca="1">IFERROR(VLOOKUP($B179,'Dummy Invoice Summary'!$A$7:$AJ$17,15,FALSE),"")</f>
        <v/>
      </c>
      <c r="E179" s="133" t="str">
        <f ca="1">IFERROR(VLOOKUP($B179,'Dummy Invoice Summary'!$A$7:$AJ$17,16,FALSE),"")</f>
        <v/>
      </c>
      <c r="F179" s="134" t="str">
        <f ca="1">IFERROR(VLOOKUP($B179,'Dummy Invoice Summary'!$A$7:$AJ$17,7,FALSE),"")</f>
        <v/>
      </c>
      <c r="G179" s="135" t="str">
        <f ca="1">IFERROR(VLOOKUP($B179,'Dummy Invoice Summary'!$A$7:$AJ$17,25,FALSE),"")</f>
        <v/>
      </c>
      <c r="H179" s="135" t="str">
        <f ca="1">IFERROR(VLOOKUP($B179,'Dummy Invoice Summary'!$A$7:$AJ$17,27,FALSE),"")</f>
        <v/>
      </c>
      <c r="I179" s="134" t="str">
        <f ca="1">IFERROR(VLOOKUP($B179,'Dummy Invoice Summary'!$A$7:$AJ$17,36,FALSE),"")</f>
        <v/>
      </c>
      <c r="J179" s="135" t="str">
        <f ca="1">IFERROR(VLOOKUP($B179,'Dummy Invoice Summary'!$A$7:$AJ$17,35,FALSE),"")</f>
        <v/>
      </c>
    </row>
    <row r="180" spans="2:10" x14ac:dyDescent="0.3">
      <c r="B180" s="119">
        <v>169</v>
      </c>
      <c r="C180" s="118"/>
      <c r="D180" s="119" t="str">
        <f ca="1">IFERROR(VLOOKUP($B180,'Dummy Invoice Summary'!$A$7:$AJ$17,15,FALSE),"")</f>
        <v/>
      </c>
      <c r="E180" s="133" t="str">
        <f ca="1">IFERROR(VLOOKUP($B180,'Dummy Invoice Summary'!$A$7:$AJ$17,16,FALSE),"")</f>
        <v/>
      </c>
      <c r="F180" s="134" t="str">
        <f ca="1">IFERROR(VLOOKUP($B180,'Dummy Invoice Summary'!$A$7:$AJ$17,7,FALSE),"")</f>
        <v/>
      </c>
      <c r="G180" s="135" t="str">
        <f ca="1">IFERROR(VLOOKUP($B180,'Dummy Invoice Summary'!$A$7:$AJ$17,25,FALSE),"")</f>
        <v/>
      </c>
      <c r="H180" s="135" t="str">
        <f ca="1">IFERROR(VLOOKUP($B180,'Dummy Invoice Summary'!$A$7:$AJ$17,27,FALSE),"")</f>
        <v/>
      </c>
      <c r="I180" s="134" t="str">
        <f ca="1">IFERROR(VLOOKUP($B180,'Dummy Invoice Summary'!$A$7:$AJ$17,36,FALSE),"")</f>
        <v/>
      </c>
      <c r="J180" s="135" t="str">
        <f ca="1">IFERROR(VLOOKUP($B180,'Dummy Invoice Summary'!$A$7:$AJ$17,35,FALSE),"")</f>
        <v/>
      </c>
    </row>
    <row r="181" spans="2:10" x14ac:dyDescent="0.3">
      <c r="B181" s="119">
        <v>170</v>
      </c>
      <c r="C181" s="118"/>
      <c r="D181" s="119" t="str">
        <f ca="1">IFERROR(VLOOKUP($B181,'Dummy Invoice Summary'!$A$7:$AJ$17,15,FALSE),"")</f>
        <v/>
      </c>
      <c r="E181" s="133" t="str">
        <f ca="1">IFERROR(VLOOKUP($B181,'Dummy Invoice Summary'!$A$7:$AJ$17,16,FALSE),"")</f>
        <v/>
      </c>
      <c r="F181" s="134" t="str">
        <f ca="1">IFERROR(VLOOKUP($B181,'Dummy Invoice Summary'!$A$7:$AJ$17,7,FALSE),"")</f>
        <v/>
      </c>
      <c r="G181" s="135" t="str">
        <f ca="1">IFERROR(VLOOKUP($B181,'Dummy Invoice Summary'!$A$7:$AJ$17,25,FALSE),"")</f>
        <v/>
      </c>
      <c r="H181" s="135" t="str">
        <f ca="1">IFERROR(VLOOKUP($B181,'Dummy Invoice Summary'!$A$7:$AJ$17,27,FALSE),"")</f>
        <v/>
      </c>
      <c r="I181" s="134" t="str">
        <f ca="1">IFERROR(VLOOKUP($B181,'Dummy Invoice Summary'!$A$7:$AJ$17,36,FALSE),"")</f>
        <v/>
      </c>
      <c r="J181" s="135" t="str">
        <f ca="1">IFERROR(VLOOKUP($B181,'Dummy Invoice Summary'!$A$7:$AJ$17,35,FALSE),"")</f>
        <v/>
      </c>
    </row>
    <row r="182" spans="2:10" x14ac:dyDescent="0.3">
      <c r="B182" s="119">
        <v>171</v>
      </c>
      <c r="C182" s="118"/>
      <c r="D182" s="119" t="str">
        <f ca="1">IFERROR(VLOOKUP($B182,'Dummy Invoice Summary'!$A$7:$AJ$17,15,FALSE),"")</f>
        <v/>
      </c>
      <c r="E182" s="133" t="str">
        <f ca="1">IFERROR(VLOOKUP($B182,'Dummy Invoice Summary'!$A$7:$AJ$17,16,FALSE),"")</f>
        <v/>
      </c>
      <c r="F182" s="134" t="str">
        <f ca="1">IFERROR(VLOOKUP($B182,'Dummy Invoice Summary'!$A$7:$AJ$17,7,FALSE),"")</f>
        <v/>
      </c>
      <c r="G182" s="135" t="str">
        <f ca="1">IFERROR(VLOOKUP($B182,'Dummy Invoice Summary'!$A$7:$AJ$17,25,FALSE),"")</f>
        <v/>
      </c>
      <c r="H182" s="135" t="str">
        <f ca="1">IFERROR(VLOOKUP($B182,'Dummy Invoice Summary'!$A$7:$AJ$17,27,FALSE),"")</f>
        <v/>
      </c>
      <c r="I182" s="134" t="str">
        <f ca="1">IFERROR(VLOOKUP($B182,'Dummy Invoice Summary'!$A$7:$AJ$17,36,FALSE),"")</f>
        <v/>
      </c>
      <c r="J182" s="135" t="str">
        <f ca="1">IFERROR(VLOOKUP($B182,'Dummy Invoice Summary'!$A$7:$AJ$17,35,FALSE),"")</f>
        <v/>
      </c>
    </row>
    <row r="183" spans="2:10" x14ac:dyDescent="0.3">
      <c r="B183" s="119">
        <v>172</v>
      </c>
      <c r="C183" s="118"/>
      <c r="D183" s="119" t="str">
        <f ca="1">IFERROR(VLOOKUP($B183,'Dummy Invoice Summary'!$A$7:$AJ$17,15,FALSE),"")</f>
        <v/>
      </c>
      <c r="E183" s="133" t="str">
        <f ca="1">IFERROR(VLOOKUP($B183,'Dummy Invoice Summary'!$A$7:$AJ$17,16,FALSE),"")</f>
        <v/>
      </c>
      <c r="F183" s="134" t="str">
        <f ca="1">IFERROR(VLOOKUP($B183,'Dummy Invoice Summary'!$A$7:$AJ$17,7,FALSE),"")</f>
        <v/>
      </c>
      <c r="G183" s="135" t="str">
        <f ca="1">IFERROR(VLOOKUP($B183,'Dummy Invoice Summary'!$A$7:$AJ$17,25,FALSE),"")</f>
        <v/>
      </c>
      <c r="H183" s="135" t="str">
        <f ca="1">IFERROR(VLOOKUP($B183,'Dummy Invoice Summary'!$A$7:$AJ$17,27,FALSE),"")</f>
        <v/>
      </c>
      <c r="I183" s="134" t="str">
        <f ca="1">IFERROR(VLOOKUP($B183,'Dummy Invoice Summary'!$A$7:$AJ$17,36,FALSE),"")</f>
        <v/>
      </c>
      <c r="J183" s="135" t="str">
        <f ca="1">IFERROR(VLOOKUP($B183,'Dummy Invoice Summary'!$A$7:$AJ$17,35,FALSE),"")</f>
        <v/>
      </c>
    </row>
    <row r="184" spans="2:10" x14ac:dyDescent="0.3">
      <c r="B184" s="119">
        <v>173</v>
      </c>
      <c r="C184" s="118"/>
      <c r="D184" s="119" t="str">
        <f ca="1">IFERROR(VLOOKUP($B184,'Dummy Invoice Summary'!$A$7:$AJ$17,15,FALSE),"")</f>
        <v/>
      </c>
      <c r="E184" s="133" t="str">
        <f ca="1">IFERROR(VLOOKUP($B184,'Dummy Invoice Summary'!$A$7:$AJ$17,16,FALSE),"")</f>
        <v/>
      </c>
      <c r="F184" s="134" t="str">
        <f ca="1">IFERROR(VLOOKUP($B184,'Dummy Invoice Summary'!$A$7:$AJ$17,7,FALSE),"")</f>
        <v/>
      </c>
      <c r="G184" s="135" t="str">
        <f ca="1">IFERROR(VLOOKUP($B184,'Dummy Invoice Summary'!$A$7:$AJ$17,25,FALSE),"")</f>
        <v/>
      </c>
      <c r="H184" s="135" t="str">
        <f ca="1">IFERROR(VLOOKUP($B184,'Dummy Invoice Summary'!$A$7:$AJ$17,27,FALSE),"")</f>
        <v/>
      </c>
      <c r="I184" s="134" t="str">
        <f ca="1">IFERROR(VLOOKUP($B184,'Dummy Invoice Summary'!$A$7:$AJ$17,36,FALSE),"")</f>
        <v/>
      </c>
      <c r="J184" s="135" t="str">
        <f ca="1">IFERROR(VLOOKUP($B184,'Dummy Invoice Summary'!$A$7:$AJ$17,35,FALSE),"")</f>
        <v/>
      </c>
    </row>
    <row r="185" spans="2:10" x14ac:dyDescent="0.3">
      <c r="B185" s="119">
        <v>174</v>
      </c>
      <c r="C185" s="118"/>
      <c r="D185" s="119" t="str">
        <f ca="1">IFERROR(VLOOKUP($B185,'Dummy Invoice Summary'!$A$7:$AJ$17,15,FALSE),"")</f>
        <v/>
      </c>
      <c r="E185" s="133" t="str">
        <f ca="1">IFERROR(VLOOKUP($B185,'Dummy Invoice Summary'!$A$7:$AJ$17,16,FALSE),"")</f>
        <v/>
      </c>
      <c r="F185" s="134" t="str">
        <f ca="1">IFERROR(VLOOKUP($B185,'Dummy Invoice Summary'!$A$7:$AJ$17,7,FALSE),"")</f>
        <v/>
      </c>
      <c r="G185" s="135" t="str">
        <f ca="1">IFERROR(VLOOKUP($B185,'Dummy Invoice Summary'!$A$7:$AJ$17,25,FALSE),"")</f>
        <v/>
      </c>
      <c r="H185" s="135" t="str">
        <f ca="1">IFERROR(VLOOKUP($B185,'Dummy Invoice Summary'!$A$7:$AJ$17,27,FALSE),"")</f>
        <v/>
      </c>
      <c r="I185" s="134" t="str">
        <f ca="1">IFERROR(VLOOKUP($B185,'Dummy Invoice Summary'!$A$7:$AJ$17,36,FALSE),"")</f>
        <v/>
      </c>
      <c r="J185" s="135" t="str">
        <f ca="1">IFERROR(VLOOKUP($B185,'Dummy Invoice Summary'!$A$7:$AJ$17,35,FALSE),"")</f>
        <v/>
      </c>
    </row>
    <row r="186" spans="2:10" x14ac:dyDescent="0.3">
      <c r="B186" s="119">
        <v>175</v>
      </c>
      <c r="C186" s="118"/>
      <c r="D186" s="119" t="str">
        <f ca="1">IFERROR(VLOOKUP($B186,'Dummy Invoice Summary'!$A$7:$AJ$17,15,FALSE),"")</f>
        <v/>
      </c>
      <c r="E186" s="133" t="str">
        <f ca="1">IFERROR(VLOOKUP($B186,'Dummy Invoice Summary'!$A$7:$AJ$17,16,FALSE),"")</f>
        <v/>
      </c>
      <c r="F186" s="134" t="str">
        <f ca="1">IFERROR(VLOOKUP($B186,'Dummy Invoice Summary'!$A$7:$AJ$17,7,FALSE),"")</f>
        <v/>
      </c>
      <c r="G186" s="135" t="str">
        <f ca="1">IFERROR(VLOOKUP($B186,'Dummy Invoice Summary'!$A$7:$AJ$17,25,FALSE),"")</f>
        <v/>
      </c>
      <c r="H186" s="135" t="str">
        <f ca="1">IFERROR(VLOOKUP($B186,'Dummy Invoice Summary'!$A$7:$AJ$17,27,FALSE),"")</f>
        <v/>
      </c>
      <c r="I186" s="134" t="str">
        <f ca="1">IFERROR(VLOOKUP($B186,'Dummy Invoice Summary'!$A$7:$AJ$17,36,FALSE),"")</f>
        <v/>
      </c>
      <c r="J186" s="135" t="str">
        <f ca="1">IFERROR(VLOOKUP($B186,'Dummy Invoice Summary'!$A$7:$AJ$17,35,FALSE),"")</f>
        <v/>
      </c>
    </row>
    <row r="187" spans="2:10" x14ac:dyDescent="0.3">
      <c r="B187" s="119">
        <v>176</v>
      </c>
      <c r="C187" s="118"/>
      <c r="D187" s="119" t="str">
        <f ca="1">IFERROR(VLOOKUP($B187,'Dummy Invoice Summary'!$A$7:$AJ$17,15,FALSE),"")</f>
        <v/>
      </c>
      <c r="E187" s="133" t="str">
        <f ca="1">IFERROR(VLOOKUP($B187,'Dummy Invoice Summary'!$A$7:$AJ$17,16,FALSE),"")</f>
        <v/>
      </c>
      <c r="F187" s="134" t="str">
        <f ca="1">IFERROR(VLOOKUP($B187,'Dummy Invoice Summary'!$A$7:$AJ$17,7,FALSE),"")</f>
        <v/>
      </c>
      <c r="G187" s="135" t="str">
        <f ca="1">IFERROR(VLOOKUP($B187,'Dummy Invoice Summary'!$A$7:$AJ$17,25,FALSE),"")</f>
        <v/>
      </c>
      <c r="H187" s="135" t="str">
        <f ca="1">IFERROR(VLOOKUP($B187,'Dummy Invoice Summary'!$A$7:$AJ$17,27,FALSE),"")</f>
        <v/>
      </c>
      <c r="I187" s="134" t="str">
        <f ca="1">IFERROR(VLOOKUP($B187,'Dummy Invoice Summary'!$A$7:$AJ$17,36,FALSE),"")</f>
        <v/>
      </c>
      <c r="J187" s="135" t="str">
        <f ca="1">IFERROR(VLOOKUP($B187,'Dummy Invoice Summary'!$A$7:$AJ$17,35,FALSE),"")</f>
        <v/>
      </c>
    </row>
    <row r="188" spans="2:10" x14ac:dyDescent="0.3">
      <c r="B188" s="119">
        <v>177</v>
      </c>
      <c r="C188" s="118"/>
      <c r="D188" s="119" t="str">
        <f ca="1">IFERROR(VLOOKUP($B188,'Dummy Invoice Summary'!$A$7:$AJ$17,15,FALSE),"")</f>
        <v/>
      </c>
      <c r="E188" s="133" t="str">
        <f ca="1">IFERROR(VLOOKUP($B188,'Dummy Invoice Summary'!$A$7:$AJ$17,16,FALSE),"")</f>
        <v/>
      </c>
      <c r="F188" s="134" t="str">
        <f ca="1">IFERROR(VLOOKUP($B188,'Dummy Invoice Summary'!$A$7:$AJ$17,7,FALSE),"")</f>
        <v/>
      </c>
      <c r="G188" s="135" t="str">
        <f ca="1">IFERROR(VLOOKUP($B188,'Dummy Invoice Summary'!$A$7:$AJ$17,25,FALSE),"")</f>
        <v/>
      </c>
      <c r="H188" s="135" t="str">
        <f ca="1">IFERROR(VLOOKUP($B188,'Dummy Invoice Summary'!$A$7:$AJ$17,27,FALSE),"")</f>
        <v/>
      </c>
      <c r="I188" s="134" t="str">
        <f ca="1">IFERROR(VLOOKUP($B188,'Dummy Invoice Summary'!$A$7:$AJ$17,36,FALSE),"")</f>
        <v/>
      </c>
      <c r="J188" s="135" t="str">
        <f ca="1">IFERROR(VLOOKUP($B188,'Dummy Invoice Summary'!$A$7:$AJ$17,35,FALSE),"")</f>
        <v/>
      </c>
    </row>
    <row r="189" spans="2:10" x14ac:dyDescent="0.3">
      <c r="B189" s="119">
        <v>178</v>
      </c>
      <c r="C189" s="118"/>
      <c r="D189" s="119" t="str">
        <f ca="1">IFERROR(VLOOKUP($B189,'Dummy Invoice Summary'!$A$7:$AJ$17,15,FALSE),"")</f>
        <v/>
      </c>
      <c r="E189" s="133" t="str">
        <f ca="1">IFERROR(VLOOKUP($B189,'Dummy Invoice Summary'!$A$7:$AJ$17,16,FALSE),"")</f>
        <v/>
      </c>
      <c r="F189" s="134" t="str">
        <f ca="1">IFERROR(VLOOKUP($B189,'Dummy Invoice Summary'!$A$7:$AJ$17,7,FALSE),"")</f>
        <v/>
      </c>
      <c r="G189" s="135" t="str">
        <f ca="1">IFERROR(VLOOKUP($B189,'Dummy Invoice Summary'!$A$7:$AJ$17,25,FALSE),"")</f>
        <v/>
      </c>
      <c r="H189" s="135" t="str">
        <f ca="1">IFERROR(VLOOKUP($B189,'Dummy Invoice Summary'!$A$7:$AJ$17,27,FALSE),"")</f>
        <v/>
      </c>
      <c r="I189" s="134" t="str">
        <f ca="1">IFERROR(VLOOKUP($B189,'Dummy Invoice Summary'!$A$7:$AJ$17,36,FALSE),"")</f>
        <v/>
      </c>
      <c r="J189" s="135" t="str">
        <f ca="1">IFERROR(VLOOKUP($B189,'Dummy Invoice Summary'!$A$7:$AJ$17,35,FALSE),"")</f>
        <v/>
      </c>
    </row>
    <row r="190" spans="2:10" x14ac:dyDescent="0.3">
      <c r="B190" s="119">
        <v>179</v>
      </c>
      <c r="C190" s="118"/>
      <c r="D190" s="119" t="str">
        <f ca="1">IFERROR(VLOOKUP($B190,'Dummy Invoice Summary'!$A$7:$AJ$17,15,FALSE),"")</f>
        <v/>
      </c>
      <c r="E190" s="133" t="str">
        <f ca="1">IFERROR(VLOOKUP($B190,'Dummy Invoice Summary'!$A$7:$AJ$17,16,FALSE),"")</f>
        <v/>
      </c>
      <c r="F190" s="134" t="str">
        <f ca="1">IFERROR(VLOOKUP($B190,'Dummy Invoice Summary'!$A$7:$AJ$17,7,FALSE),"")</f>
        <v/>
      </c>
      <c r="G190" s="135" t="str">
        <f ca="1">IFERROR(VLOOKUP($B190,'Dummy Invoice Summary'!$A$7:$AJ$17,25,FALSE),"")</f>
        <v/>
      </c>
      <c r="H190" s="135" t="str">
        <f ca="1">IFERROR(VLOOKUP($B190,'Dummy Invoice Summary'!$A$7:$AJ$17,27,FALSE),"")</f>
        <v/>
      </c>
      <c r="I190" s="134" t="str">
        <f ca="1">IFERROR(VLOOKUP($B190,'Dummy Invoice Summary'!$A$7:$AJ$17,36,FALSE),"")</f>
        <v/>
      </c>
      <c r="J190" s="135" t="str">
        <f ca="1">IFERROR(VLOOKUP($B190,'Dummy Invoice Summary'!$A$7:$AJ$17,35,FALSE),"")</f>
        <v/>
      </c>
    </row>
    <row r="191" spans="2:10" x14ac:dyDescent="0.3">
      <c r="B191" s="119">
        <v>180</v>
      </c>
      <c r="C191" s="118"/>
      <c r="D191" s="119" t="str">
        <f ca="1">IFERROR(VLOOKUP($B191,'Dummy Invoice Summary'!$A$7:$AJ$17,15,FALSE),"")</f>
        <v/>
      </c>
      <c r="E191" s="133" t="str">
        <f ca="1">IFERROR(VLOOKUP($B191,'Dummy Invoice Summary'!$A$7:$AJ$17,16,FALSE),"")</f>
        <v/>
      </c>
      <c r="F191" s="134" t="str">
        <f ca="1">IFERROR(VLOOKUP($B191,'Dummy Invoice Summary'!$A$7:$AJ$17,7,FALSE),"")</f>
        <v/>
      </c>
      <c r="G191" s="135" t="str">
        <f ca="1">IFERROR(VLOOKUP($B191,'Dummy Invoice Summary'!$A$7:$AJ$17,25,FALSE),"")</f>
        <v/>
      </c>
      <c r="H191" s="135" t="str">
        <f ca="1">IFERROR(VLOOKUP($B191,'Dummy Invoice Summary'!$A$7:$AJ$17,27,FALSE),"")</f>
        <v/>
      </c>
      <c r="I191" s="134" t="str">
        <f ca="1">IFERROR(VLOOKUP($B191,'Dummy Invoice Summary'!$A$7:$AJ$17,36,FALSE),"")</f>
        <v/>
      </c>
      <c r="J191" s="135" t="str">
        <f ca="1">IFERROR(VLOOKUP($B191,'Dummy Invoice Summary'!$A$7:$AJ$17,35,FALSE),"")</f>
        <v/>
      </c>
    </row>
    <row r="192" spans="2:10" x14ac:dyDescent="0.3">
      <c r="B192" s="119">
        <v>181</v>
      </c>
      <c r="C192" s="118"/>
      <c r="D192" s="119" t="str">
        <f ca="1">IFERROR(VLOOKUP($B192,'Dummy Invoice Summary'!$A$7:$AJ$17,15,FALSE),"")</f>
        <v/>
      </c>
      <c r="E192" s="133" t="str">
        <f ca="1">IFERROR(VLOOKUP($B192,'Dummy Invoice Summary'!$A$7:$AJ$17,16,FALSE),"")</f>
        <v/>
      </c>
      <c r="F192" s="134" t="str">
        <f ca="1">IFERROR(VLOOKUP($B192,'Dummy Invoice Summary'!$A$7:$AJ$17,7,FALSE),"")</f>
        <v/>
      </c>
      <c r="G192" s="135" t="str">
        <f ca="1">IFERROR(VLOOKUP($B192,'Dummy Invoice Summary'!$A$7:$AJ$17,25,FALSE),"")</f>
        <v/>
      </c>
      <c r="H192" s="135" t="str">
        <f ca="1">IFERROR(VLOOKUP($B192,'Dummy Invoice Summary'!$A$7:$AJ$17,27,FALSE),"")</f>
        <v/>
      </c>
      <c r="I192" s="134" t="str">
        <f ca="1">IFERROR(VLOOKUP($B192,'Dummy Invoice Summary'!$A$7:$AJ$17,36,FALSE),"")</f>
        <v/>
      </c>
      <c r="J192" s="135" t="str">
        <f ca="1">IFERROR(VLOOKUP($B192,'Dummy Invoice Summary'!$A$7:$AJ$17,35,FALSE),"")</f>
        <v/>
      </c>
    </row>
    <row r="193" spans="2:10" x14ac:dyDescent="0.3">
      <c r="B193" s="119">
        <v>182</v>
      </c>
      <c r="C193" s="118"/>
      <c r="D193" s="119" t="str">
        <f ca="1">IFERROR(VLOOKUP($B193,'Dummy Invoice Summary'!$A$7:$AJ$17,15,FALSE),"")</f>
        <v/>
      </c>
      <c r="E193" s="133" t="str">
        <f ca="1">IFERROR(VLOOKUP($B193,'Dummy Invoice Summary'!$A$7:$AJ$17,16,FALSE),"")</f>
        <v/>
      </c>
      <c r="F193" s="134" t="str">
        <f ca="1">IFERROR(VLOOKUP($B193,'Dummy Invoice Summary'!$A$7:$AJ$17,7,FALSE),"")</f>
        <v/>
      </c>
      <c r="G193" s="135" t="str">
        <f ca="1">IFERROR(VLOOKUP($B193,'Dummy Invoice Summary'!$A$7:$AJ$17,25,FALSE),"")</f>
        <v/>
      </c>
      <c r="H193" s="135" t="str">
        <f ca="1">IFERROR(VLOOKUP($B193,'Dummy Invoice Summary'!$A$7:$AJ$17,27,FALSE),"")</f>
        <v/>
      </c>
      <c r="I193" s="134" t="str">
        <f ca="1">IFERROR(VLOOKUP($B193,'Dummy Invoice Summary'!$A$7:$AJ$17,36,FALSE),"")</f>
        <v/>
      </c>
      <c r="J193" s="135" t="str">
        <f ca="1">IFERROR(VLOOKUP($B193,'Dummy Invoice Summary'!$A$7:$AJ$17,35,FALSE),"")</f>
        <v/>
      </c>
    </row>
    <row r="194" spans="2:10" x14ac:dyDescent="0.3">
      <c r="B194" s="119">
        <v>183</v>
      </c>
      <c r="C194" s="118"/>
      <c r="D194" s="119" t="str">
        <f ca="1">IFERROR(VLOOKUP($B194,'Dummy Invoice Summary'!$A$7:$AJ$17,15,FALSE),"")</f>
        <v/>
      </c>
      <c r="E194" s="133" t="str">
        <f ca="1">IFERROR(VLOOKUP($B194,'Dummy Invoice Summary'!$A$7:$AJ$17,16,FALSE),"")</f>
        <v/>
      </c>
      <c r="F194" s="134" t="str">
        <f ca="1">IFERROR(VLOOKUP($B194,'Dummy Invoice Summary'!$A$7:$AJ$17,7,FALSE),"")</f>
        <v/>
      </c>
      <c r="G194" s="135" t="str">
        <f ca="1">IFERROR(VLOOKUP($B194,'Dummy Invoice Summary'!$A$7:$AJ$17,25,FALSE),"")</f>
        <v/>
      </c>
      <c r="H194" s="135" t="str">
        <f ca="1">IFERROR(VLOOKUP($B194,'Dummy Invoice Summary'!$A$7:$AJ$17,27,FALSE),"")</f>
        <v/>
      </c>
      <c r="I194" s="134" t="str">
        <f ca="1">IFERROR(VLOOKUP($B194,'Dummy Invoice Summary'!$A$7:$AJ$17,36,FALSE),"")</f>
        <v/>
      </c>
      <c r="J194" s="135" t="str">
        <f ca="1">IFERROR(VLOOKUP($B194,'Dummy Invoice Summary'!$A$7:$AJ$17,35,FALSE),"")</f>
        <v/>
      </c>
    </row>
    <row r="195" spans="2:10" x14ac:dyDescent="0.3">
      <c r="B195" s="119">
        <v>184</v>
      </c>
      <c r="C195" s="118"/>
      <c r="D195" s="119" t="str">
        <f ca="1">IFERROR(VLOOKUP($B195,'Dummy Invoice Summary'!$A$7:$AJ$17,15,FALSE),"")</f>
        <v/>
      </c>
      <c r="E195" s="133" t="str">
        <f ca="1">IFERROR(VLOOKUP($B195,'Dummy Invoice Summary'!$A$7:$AJ$17,16,FALSE),"")</f>
        <v/>
      </c>
      <c r="F195" s="134" t="str">
        <f ca="1">IFERROR(VLOOKUP($B195,'Dummy Invoice Summary'!$A$7:$AJ$17,7,FALSE),"")</f>
        <v/>
      </c>
      <c r="G195" s="135" t="str">
        <f ca="1">IFERROR(VLOOKUP($B195,'Dummy Invoice Summary'!$A$7:$AJ$17,25,FALSE),"")</f>
        <v/>
      </c>
      <c r="H195" s="135" t="str">
        <f ca="1">IFERROR(VLOOKUP($B195,'Dummy Invoice Summary'!$A$7:$AJ$17,27,FALSE),"")</f>
        <v/>
      </c>
      <c r="I195" s="134" t="str">
        <f ca="1">IFERROR(VLOOKUP($B195,'Dummy Invoice Summary'!$A$7:$AJ$17,36,FALSE),"")</f>
        <v/>
      </c>
      <c r="J195" s="135" t="str">
        <f ca="1">IFERROR(VLOOKUP($B195,'Dummy Invoice Summary'!$A$7:$AJ$17,35,FALSE),"")</f>
        <v/>
      </c>
    </row>
    <row r="196" spans="2:10" x14ac:dyDescent="0.3">
      <c r="B196" s="119">
        <v>185</v>
      </c>
      <c r="C196" s="118"/>
      <c r="D196" s="119" t="str">
        <f ca="1">IFERROR(VLOOKUP($B196,'Dummy Invoice Summary'!$A$7:$AJ$17,15,FALSE),"")</f>
        <v/>
      </c>
      <c r="E196" s="133" t="str">
        <f ca="1">IFERROR(VLOOKUP($B196,'Dummy Invoice Summary'!$A$7:$AJ$17,16,FALSE),"")</f>
        <v/>
      </c>
      <c r="F196" s="134" t="str">
        <f ca="1">IFERROR(VLOOKUP($B196,'Dummy Invoice Summary'!$A$7:$AJ$17,7,FALSE),"")</f>
        <v/>
      </c>
      <c r="G196" s="135" t="str">
        <f ca="1">IFERROR(VLOOKUP($B196,'Dummy Invoice Summary'!$A$7:$AJ$17,25,FALSE),"")</f>
        <v/>
      </c>
      <c r="H196" s="135" t="str">
        <f ca="1">IFERROR(VLOOKUP($B196,'Dummy Invoice Summary'!$A$7:$AJ$17,27,FALSE),"")</f>
        <v/>
      </c>
      <c r="I196" s="134" t="str">
        <f ca="1">IFERROR(VLOOKUP($B196,'Dummy Invoice Summary'!$A$7:$AJ$17,36,FALSE),"")</f>
        <v/>
      </c>
      <c r="J196" s="135" t="str">
        <f ca="1">IFERROR(VLOOKUP($B196,'Dummy Invoice Summary'!$A$7:$AJ$17,35,FALSE),"")</f>
        <v/>
      </c>
    </row>
    <row r="197" spans="2:10" x14ac:dyDescent="0.3">
      <c r="B197" s="119">
        <v>186</v>
      </c>
      <c r="C197" s="118"/>
      <c r="D197" s="119" t="str">
        <f ca="1">IFERROR(VLOOKUP($B197,'Dummy Invoice Summary'!$A$7:$AJ$17,15,FALSE),"")</f>
        <v/>
      </c>
      <c r="E197" s="133" t="str">
        <f ca="1">IFERROR(VLOOKUP($B197,'Dummy Invoice Summary'!$A$7:$AJ$17,16,FALSE),"")</f>
        <v/>
      </c>
      <c r="F197" s="134" t="str">
        <f ca="1">IFERROR(VLOOKUP($B197,'Dummy Invoice Summary'!$A$7:$AJ$17,7,FALSE),"")</f>
        <v/>
      </c>
      <c r="G197" s="135" t="str">
        <f ca="1">IFERROR(VLOOKUP($B197,'Dummy Invoice Summary'!$A$7:$AJ$17,25,FALSE),"")</f>
        <v/>
      </c>
      <c r="H197" s="135" t="str">
        <f ca="1">IFERROR(VLOOKUP($B197,'Dummy Invoice Summary'!$A$7:$AJ$17,27,FALSE),"")</f>
        <v/>
      </c>
      <c r="I197" s="134" t="str">
        <f ca="1">IFERROR(VLOOKUP($B197,'Dummy Invoice Summary'!$A$7:$AJ$17,36,FALSE),"")</f>
        <v/>
      </c>
      <c r="J197" s="135" t="str">
        <f ca="1">IFERROR(VLOOKUP($B197,'Dummy Invoice Summary'!$A$7:$AJ$17,35,FALSE),"")</f>
        <v/>
      </c>
    </row>
    <row r="198" spans="2:10" x14ac:dyDescent="0.3">
      <c r="B198" s="119">
        <v>187</v>
      </c>
      <c r="C198" s="118"/>
      <c r="D198" s="119" t="str">
        <f ca="1">IFERROR(VLOOKUP($B198,'Dummy Invoice Summary'!$A$7:$AJ$17,15,FALSE),"")</f>
        <v/>
      </c>
      <c r="E198" s="133" t="str">
        <f ca="1">IFERROR(VLOOKUP($B198,'Dummy Invoice Summary'!$A$7:$AJ$17,16,FALSE),"")</f>
        <v/>
      </c>
      <c r="F198" s="134" t="str">
        <f ca="1">IFERROR(VLOOKUP($B198,'Dummy Invoice Summary'!$A$7:$AJ$17,7,FALSE),"")</f>
        <v/>
      </c>
      <c r="G198" s="135" t="str">
        <f ca="1">IFERROR(VLOOKUP($B198,'Dummy Invoice Summary'!$A$7:$AJ$17,25,FALSE),"")</f>
        <v/>
      </c>
      <c r="H198" s="135" t="str">
        <f ca="1">IFERROR(VLOOKUP($B198,'Dummy Invoice Summary'!$A$7:$AJ$17,27,FALSE),"")</f>
        <v/>
      </c>
      <c r="I198" s="134" t="str">
        <f ca="1">IFERROR(VLOOKUP($B198,'Dummy Invoice Summary'!$A$7:$AJ$17,36,FALSE),"")</f>
        <v/>
      </c>
      <c r="J198" s="135" t="str">
        <f ca="1">IFERROR(VLOOKUP($B198,'Dummy Invoice Summary'!$A$7:$AJ$17,35,FALSE),"")</f>
        <v/>
      </c>
    </row>
    <row r="199" spans="2:10" x14ac:dyDescent="0.3">
      <c r="B199" s="119">
        <v>188</v>
      </c>
      <c r="C199" s="118"/>
      <c r="D199" s="119" t="str">
        <f ca="1">IFERROR(VLOOKUP($B199,'Dummy Invoice Summary'!$A$7:$AJ$17,15,FALSE),"")</f>
        <v/>
      </c>
      <c r="E199" s="133" t="str">
        <f ca="1">IFERROR(VLOOKUP($B199,'Dummy Invoice Summary'!$A$7:$AJ$17,16,FALSE),"")</f>
        <v/>
      </c>
      <c r="F199" s="134" t="str">
        <f ca="1">IFERROR(VLOOKUP($B199,'Dummy Invoice Summary'!$A$7:$AJ$17,7,FALSE),"")</f>
        <v/>
      </c>
      <c r="G199" s="135" t="str">
        <f ca="1">IFERROR(VLOOKUP($B199,'Dummy Invoice Summary'!$A$7:$AJ$17,25,FALSE),"")</f>
        <v/>
      </c>
      <c r="H199" s="135" t="str">
        <f ca="1">IFERROR(VLOOKUP($B199,'Dummy Invoice Summary'!$A$7:$AJ$17,27,FALSE),"")</f>
        <v/>
      </c>
      <c r="I199" s="134" t="str">
        <f ca="1">IFERROR(VLOOKUP($B199,'Dummy Invoice Summary'!$A$7:$AJ$17,36,FALSE),"")</f>
        <v/>
      </c>
      <c r="J199" s="135" t="str">
        <f ca="1">IFERROR(VLOOKUP($B199,'Dummy Invoice Summary'!$A$7:$AJ$17,35,FALSE),"")</f>
        <v/>
      </c>
    </row>
    <row r="200" spans="2:10" x14ac:dyDescent="0.3">
      <c r="B200" s="119">
        <v>189</v>
      </c>
      <c r="C200" s="118"/>
      <c r="D200" s="119" t="str">
        <f ca="1">IFERROR(VLOOKUP($B200,'Dummy Invoice Summary'!$A$7:$AJ$17,15,FALSE),"")</f>
        <v/>
      </c>
      <c r="E200" s="133" t="str">
        <f ca="1">IFERROR(VLOOKUP($B200,'Dummy Invoice Summary'!$A$7:$AJ$17,16,FALSE),"")</f>
        <v/>
      </c>
      <c r="F200" s="134" t="str">
        <f ca="1">IFERROR(VLOOKUP($B200,'Dummy Invoice Summary'!$A$7:$AJ$17,7,FALSE),"")</f>
        <v/>
      </c>
      <c r="G200" s="135" t="str">
        <f ca="1">IFERROR(VLOOKUP($B200,'Dummy Invoice Summary'!$A$7:$AJ$17,25,FALSE),"")</f>
        <v/>
      </c>
      <c r="H200" s="135" t="str">
        <f ca="1">IFERROR(VLOOKUP($B200,'Dummy Invoice Summary'!$A$7:$AJ$17,27,FALSE),"")</f>
        <v/>
      </c>
      <c r="I200" s="134" t="str">
        <f ca="1">IFERROR(VLOOKUP($B200,'Dummy Invoice Summary'!$A$7:$AJ$17,36,FALSE),"")</f>
        <v/>
      </c>
      <c r="J200" s="135" t="str">
        <f ca="1">IFERROR(VLOOKUP($B200,'Dummy Invoice Summary'!$A$7:$AJ$17,35,FALSE),"")</f>
        <v/>
      </c>
    </row>
    <row r="201" spans="2:10" x14ac:dyDescent="0.3">
      <c r="B201" s="119">
        <v>190</v>
      </c>
      <c r="C201" s="118"/>
      <c r="D201" s="119" t="str">
        <f ca="1">IFERROR(VLOOKUP($B201,'Dummy Invoice Summary'!$A$7:$AJ$17,15,FALSE),"")</f>
        <v/>
      </c>
      <c r="E201" s="133" t="str">
        <f ca="1">IFERROR(VLOOKUP($B201,'Dummy Invoice Summary'!$A$7:$AJ$17,16,FALSE),"")</f>
        <v/>
      </c>
      <c r="F201" s="134" t="str">
        <f ca="1">IFERROR(VLOOKUP($B201,'Dummy Invoice Summary'!$A$7:$AJ$17,7,FALSE),"")</f>
        <v/>
      </c>
      <c r="G201" s="135" t="str">
        <f ca="1">IFERROR(VLOOKUP($B201,'Dummy Invoice Summary'!$A$7:$AJ$17,25,FALSE),"")</f>
        <v/>
      </c>
      <c r="H201" s="135" t="str">
        <f ca="1">IFERROR(VLOOKUP($B201,'Dummy Invoice Summary'!$A$7:$AJ$17,27,FALSE),"")</f>
        <v/>
      </c>
      <c r="I201" s="134" t="str">
        <f ca="1">IFERROR(VLOOKUP($B201,'Dummy Invoice Summary'!$A$7:$AJ$17,36,FALSE),"")</f>
        <v/>
      </c>
      <c r="J201" s="135" t="str">
        <f ca="1">IFERROR(VLOOKUP($B201,'Dummy Invoice Summary'!$A$7:$AJ$17,35,FALSE),"")</f>
        <v/>
      </c>
    </row>
    <row r="202" spans="2:10" x14ac:dyDescent="0.3">
      <c r="B202" s="119">
        <v>191</v>
      </c>
      <c r="C202" s="118"/>
      <c r="D202" s="119" t="str">
        <f ca="1">IFERROR(VLOOKUP($B202,'Dummy Invoice Summary'!$A$7:$AJ$17,15,FALSE),"")</f>
        <v/>
      </c>
      <c r="E202" s="133" t="str">
        <f ca="1">IFERROR(VLOOKUP($B202,'Dummy Invoice Summary'!$A$7:$AJ$17,16,FALSE),"")</f>
        <v/>
      </c>
      <c r="F202" s="134" t="str">
        <f ca="1">IFERROR(VLOOKUP($B202,'Dummy Invoice Summary'!$A$7:$AJ$17,7,FALSE),"")</f>
        <v/>
      </c>
      <c r="G202" s="135" t="str">
        <f ca="1">IFERROR(VLOOKUP($B202,'Dummy Invoice Summary'!$A$7:$AJ$17,25,FALSE),"")</f>
        <v/>
      </c>
      <c r="H202" s="135" t="str">
        <f ca="1">IFERROR(VLOOKUP($B202,'Dummy Invoice Summary'!$A$7:$AJ$17,27,FALSE),"")</f>
        <v/>
      </c>
      <c r="I202" s="134" t="str">
        <f ca="1">IFERROR(VLOOKUP($B202,'Dummy Invoice Summary'!$A$7:$AJ$17,36,FALSE),"")</f>
        <v/>
      </c>
      <c r="J202" s="135" t="str">
        <f ca="1">IFERROR(VLOOKUP($B202,'Dummy Invoice Summary'!$A$7:$AJ$17,35,FALSE),"")</f>
        <v/>
      </c>
    </row>
    <row r="203" spans="2:10" x14ac:dyDescent="0.3">
      <c r="B203" s="119">
        <v>192</v>
      </c>
      <c r="C203" s="118"/>
      <c r="D203" s="119" t="str">
        <f ca="1">IFERROR(VLOOKUP($B203,'Dummy Invoice Summary'!$A$7:$AJ$17,15,FALSE),"")</f>
        <v/>
      </c>
      <c r="E203" s="133" t="str">
        <f ca="1">IFERROR(VLOOKUP($B203,'Dummy Invoice Summary'!$A$7:$AJ$17,16,FALSE),"")</f>
        <v/>
      </c>
      <c r="F203" s="134" t="str">
        <f ca="1">IFERROR(VLOOKUP($B203,'Dummy Invoice Summary'!$A$7:$AJ$17,7,FALSE),"")</f>
        <v/>
      </c>
      <c r="G203" s="135" t="str">
        <f ca="1">IFERROR(VLOOKUP($B203,'Dummy Invoice Summary'!$A$7:$AJ$17,25,FALSE),"")</f>
        <v/>
      </c>
      <c r="H203" s="135" t="str">
        <f ca="1">IFERROR(VLOOKUP($B203,'Dummy Invoice Summary'!$A$7:$AJ$17,27,FALSE),"")</f>
        <v/>
      </c>
      <c r="I203" s="134" t="str">
        <f ca="1">IFERROR(VLOOKUP($B203,'Dummy Invoice Summary'!$A$7:$AJ$17,36,FALSE),"")</f>
        <v/>
      </c>
      <c r="J203" s="135" t="str">
        <f ca="1">IFERROR(VLOOKUP($B203,'Dummy Invoice Summary'!$A$7:$AJ$17,35,FALSE),"")</f>
        <v/>
      </c>
    </row>
    <row r="204" spans="2:10" x14ac:dyDescent="0.3">
      <c r="B204" s="119">
        <v>193</v>
      </c>
      <c r="C204" s="118"/>
      <c r="D204" s="119" t="str">
        <f ca="1">IFERROR(VLOOKUP($B204,'Dummy Invoice Summary'!$A$7:$AJ$17,15,FALSE),"")</f>
        <v/>
      </c>
      <c r="E204" s="133" t="str">
        <f ca="1">IFERROR(VLOOKUP($B204,'Dummy Invoice Summary'!$A$7:$AJ$17,16,FALSE),"")</f>
        <v/>
      </c>
      <c r="F204" s="134" t="str">
        <f ca="1">IFERROR(VLOOKUP($B204,'Dummy Invoice Summary'!$A$7:$AJ$17,7,FALSE),"")</f>
        <v/>
      </c>
      <c r="G204" s="135" t="str">
        <f ca="1">IFERROR(VLOOKUP($B204,'Dummy Invoice Summary'!$A$7:$AJ$17,25,FALSE),"")</f>
        <v/>
      </c>
      <c r="H204" s="135" t="str">
        <f ca="1">IFERROR(VLOOKUP($B204,'Dummy Invoice Summary'!$A$7:$AJ$17,27,FALSE),"")</f>
        <v/>
      </c>
      <c r="I204" s="134" t="str">
        <f ca="1">IFERROR(VLOOKUP($B204,'Dummy Invoice Summary'!$A$7:$AJ$17,36,FALSE),"")</f>
        <v/>
      </c>
      <c r="J204" s="135" t="str">
        <f ca="1">IFERROR(VLOOKUP($B204,'Dummy Invoice Summary'!$A$7:$AJ$17,35,FALSE),"")</f>
        <v/>
      </c>
    </row>
    <row r="205" spans="2:10" x14ac:dyDescent="0.3">
      <c r="B205" s="119">
        <v>194</v>
      </c>
      <c r="C205" s="118"/>
      <c r="D205" s="119" t="str">
        <f ca="1">IFERROR(VLOOKUP($B205,'Dummy Invoice Summary'!$A$7:$AJ$17,15,FALSE),"")</f>
        <v/>
      </c>
      <c r="E205" s="133" t="str">
        <f ca="1">IFERROR(VLOOKUP($B205,'Dummy Invoice Summary'!$A$7:$AJ$17,16,FALSE),"")</f>
        <v/>
      </c>
      <c r="F205" s="134" t="str">
        <f ca="1">IFERROR(VLOOKUP($B205,'Dummy Invoice Summary'!$A$7:$AJ$17,7,FALSE),"")</f>
        <v/>
      </c>
      <c r="G205" s="135" t="str">
        <f ca="1">IFERROR(VLOOKUP($B205,'Dummy Invoice Summary'!$A$7:$AJ$17,25,FALSE),"")</f>
        <v/>
      </c>
      <c r="H205" s="135" t="str">
        <f ca="1">IFERROR(VLOOKUP($B205,'Dummy Invoice Summary'!$A$7:$AJ$17,27,FALSE),"")</f>
        <v/>
      </c>
      <c r="I205" s="134" t="str">
        <f ca="1">IFERROR(VLOOKUP($B205,'Dummy Invoice Summary'!$A$7:$AJ$17,36,FALSE),"")</f>
        <v/>
      </c>
      <c r="J205" s="135" t="str">
        <f ca="1">IFERROR(VLOOKUP($B205,'Dummy Invoice Summary'!$A$7:$AJ$17,35,FALSE),"")</f>
        <v/>
      </c>
    </row>
    <row r="206" spans="2:10" x14ac:dyDescent="0.3">
      <c r="B206" s="119">
        <v>195</v>
      </c>
      <c r="C206" s="118"/>
      <c r="D206" s="119" t="str">
        <f ca="1">IFERROR(VLOOKUP($B206,'Dummy Invoice Summary'!$A$7:$AJ$17,15,FALSE),"")</f>
        <v/>
      </c>
      <c r="E206" s="133" t="str">
        <f ca="1">IFERROR(VLOOKUP($B206,'Dummy Invoice Summary'!$A$7:$AJ$17,16,FALSE),"")</f>
        <v/>
      </c>
      <c r="F206" s="134" t="str">
        <f ca="1">IFERROR(VLOOKUP($B206,'Dummy Invoice Summary'!$A$7:$AJ$17,7,FALSE),"")</f>
        <v/>
      </c>
      <c r="G206" s="135" t="str">
        <f ca="1">IFERROR(VLOOKUP($B206,'Dummy Invoice Summary'!$A$7:$AJ$17,25,FALSE),"")</f>
        <v/>
      </c>
      <c r="H206" s="135" t="str">
        <f ca="1">IFERROR(VLOOKUP($B206,'Dummy Invoice Summary'!$A$7:$AJ$17,27,FALSE),"")</f>
        <v/>
      </c>
      <c r="I206" s="134" t="str">
        <f ca="1">IFERROR(VLOOKUP($B206,'Dummy Invoice Summary'!$A$7:$AJ$17,36,FALSE),"")</f>
        <v/>
      </c>
      <c r="J206" s="135" t="str">
        <f ca="1">IFERROR(VLOOKUP($B206,'Dummy Invoice Summary'!$A$7:$AJ$17,35,FALSE),"")</f>
        <v/>
      </c>
    </row>
    <row r="207" spans="2:10" x14ac:dyDescent="0.3">
      <c r="B207" s="119">
        <v>196</v>
      </c>
      <c r="C207" s="118"/>
      <c r="D207" s="119" t="str">
        <f ca="1">IFERROR(VLOOKUP($B207,'Dummy Invoice Summary'!$A$7:$AJ$17,15,FALSE),"")</f>
        <v/>
      </c>
      <c r="E207" s="133" t="str">
        <f ca="1">IFERROR(VLOOKUP($B207,'Dummy Invoice Summary'!$A$7:$AJ$17,16,FALSE),"")</f>
        <v/>
      </c>
      <c r="F207" s="134" t="str">
        <f ca="1">IFERROR(VLOOKUP($B207,'Dummy Invoice Summary'!$A$7:$AJ$17,7,FALSE),"")</f>
        <v/>
      </c>
      <c r="G207" s="135" t="str">
        <f ca="1">IFERROR(VLOOKUP($B207,'Dummy Invoice Summary'!$A$7:$AJ$17,25,FALSE),"")</f>
        <v/>
      </c>
      <c r="H207" s="135" t="str">
        <f ca="1">IFERROR(VLOOKUP($B207,'Dummy Invoice Summary'!$A$7:$AJ$17,27,FALSE),"")</f>
        <v/>
      </c>
      <c r="I207" s="134" t="str">
        <f ca="1">IFERROR(VLOOKUP($B207,'Dummy Invoice Summary'!$A$7:$AJ$17,36,FALSE),"")</f>
        <v/>
      </c>
      <c r="J207" s="135" t="str">
        <f ca="1">IFERROR(VLOOKUP($B207,'Dummy Invoice Summary'!$A$7:$AJ$17,35,FALSE),"")</f>
        <v/>
      </c>
    </row>
    <row r="208" spans="2:10" x14ac:dyDescent="0.3">
      <c r="B208" s="119">
        <v>197</v>
      </c>
      <c r="C208" s="118"/>
      <c r="D208" s="119" t="str">
        <f ca="1">IFERROR(VLOOKUP($B208,'Dummy Invoice Summary'!$A$7:$AJ$17,15,FALSE),"")</f>
        <v/>
      </c>
      <c r="E208" s="133" t="str">
        <f ca="1">IFERROR(VLOOKUP($B208,'Dummy Invoice Summary'!$A$7:$AJ$17,16,FALSE),"")</f>
        <v/>
      </c>
      <c r="F208" s="134" t="str">
        <f ca="1">IFERROR(VLOOKUP($B208,'Dummy Invoice Summary'!$A$7:$AJ$17,7,FALSE),"")</f>
        <v/>
      </c>
      <c r="G208" s="135" t="str">
        <f ca="1">IFERROR(VLOOKUP($B208,'Dummy Invoice Summary'!$A$7:$AJ$17,25,FALSE),"")</f>
        <v/>
      </c>
      <c r="H208" s="135" t="str">
        <f ca="1">IFERROR(VLOOKUP($B208,'Dummy Invoice Summary'!$A$7:$AJ$17,27,FALSE),"")</f>
        <v/>
      </c>
      <c r="I208" s="134" t="str">
        <f ca="1">IFERROR(VLOOKUP($B208,'Dummy Invoice Summary'!$A$7:$AJ$17,36,FALSE),"")</f>
        <v/>
      </c>
      <c r="J208" s="135" t="str">
        <f ca="1">IFERROR(VLOOKUP($B208,'Dummy Invoice Summary'!$A$7:$AJ$17,35,FALSE),"")</f>
        <v/>
      </c>
    </row>
    <row r="209" spans="2:10" x14ac:dyDescent="0.3">
      <c r="B209" s="119">
        <v>198</v>
      </c>
      <c r="C209" s="118"/>
      <c r="D209" s="119" t="str">
        <f ca="1">IFERROR(VLOOKUP($B209,'Dummy Invoice Summary'!$A$7:$AJ$17,15,FALSE),"")</f>
        <v/>
      </c>
      <c r="E209" s="133" t="str">
        <f ca="1">IFERROR(VLOOKUP($B209,'Dummy Invoice Summary'!$A$7:$AJ$17,16,FALSE),"")</f>
        <v/>
      </c>
      <c r="F209" s="134" t="str">
        <f ca="1">IFERROR(VLOOKUP($B209,'Dummy Invoice Summary'!$A$7:$AJ$17,7,FALSE),"")</f>
        <v/>
      </c>
      <c r="G209" s="135" t="str">
        <f ca="1">IFERROR(VLOOKUP($B209,'Dummy Invoice Summary'!$A$7:$AJ$17,25,FALSE),"")</f>
        <v/>
      </c>
      <c r="H209" s="135" t="str">
        <f ca="1">IFERROR(VLOOKUP($B209,'Dummy Invoice Summary'!$A$7:$AJ$17,27,FALSE),"")</f>
        <v/>
      </c>
      <c r="I209" s="134" t="str">
        <f ca="1">IFERROR(VLOOKUP($B209,'Dummy Invoice Summary'!$A$7:$AJ$17,36,FALSE),"")</f>
        <v/>
      </c>
      <c r="J209" s="135" t="str">
        <f ca="1">IFERROR(VLOOKUP($B209,'Dummy Invoice Summary'!$A$7:$AJ$17,35,FALSE),"")</f>
        <v/>
      </c>
    </row>
    <row r="210" spans="2:10" x14ac:dyDescent="0.3">
      <c r="B210" s="119">
        <v>199</v>
      </c>
      <c r="C210" s="118"/>
      <c r="D210" s="119" t="str">
        <f ca="1">IFERROR(VLOOKUP($B210,'Dummy Invoice Summary'!$A$7:$AJ$17,15,FALSE),"")</f>
        <v/>
      </c>
      <c r="E210" s="133" t="str">
        <f ca="1">IFERROR(VLOOKUP($B210,'Dummy Invoice Summary'!$A$7:$AJ$17,16,FALSE),"")</f>
        <v/>
      </c>
      <c r="F210" s="134" t="str">
        <f ca="1">IFERROR(VLOOKUP($B210,'Dummy Invoice Summary'!$A$7:$AJ$17,7,FALSE),"")</f>
        <v/>
      </c>
      <c r="G210" s="135" t="str">
        <f ca="1">IFERROR(VLOOKUP($B210,'Dummy Invoice Summary'!$A$7:$AJ$17,25,FALSE),"")</f>
        <v/>
      </c>
      <c r="H210" s="135" t="str">
        <f ca="1">IFERROR(VLOOKUP($B210,'Dummy Invoice Summary'!$A$7:$AJ$17,27,FALSE),"")</f>
        <v/>
      </c>
      <c r="I210" s="134" t="str">
        <f ca="1">IFERROR(VLOOKUP($B210,'Dummy Invoice Summary'!$A$7:$AJ$17,36,FALSE),"")</f>
        <v/>
      </c>
      <c r="J210" s="135" t="str">
        <f ca="1">IFERROR(VLOOKUP($B210,'Dummy Invoice Summary'!$A$7:$AJ$17,35,FALSE),"")</f>
        <v/>
      </c>
    </row>
    <row r="211" spans="2:10" x14ac:dyDescent="0.3">
      <c r="B211" s="119">
        <v>200</v>
      </c>
      <c r="C211" s="118"/>
      <c r="D211" s="119" t="str">
        <f ca="1">IFERROR(VLOOKUP($B211,'Dummy Invoice Summary'!$A$7:$AJ$17,15,FALSE),"")</f>
        <v/>
      </c>
      <c r="E211" s="133" t="str">
        <f ca="1">IFERROR(VLOOKUP($B211,'Dummy Invoice Summary'!$A$7:$AJ$17,16,FALSE),"")</f>
        <v/>
      </c>
      <c r="F211" s="134" t="str">
        <f ca="1">IFERROR(VLOOKUP($B211,'Dummy Invoice Summary'!$A$7:$AJ$17,7,FALSE),"")</f>
        <v/>
      </c>
      <c r="G211" s="135" t="str">
        <f ca="1">IFERROR(VLOOKUP($B211,'Dummy Invoice Summary'!$A$7:$AJ$17,25,FALSE),"")</f>
        <v/>
      </c>
      <c r="H211" s="135" t="str">
        <f ca="1">IFERROR(VLOOKUP($B211,'Dummy Invoice Summary'!$A$7:$AJ$17,27,FALSE),"")</f>
        <v/>
      </c>
      <c r="I211" s="134" t="str">
        <f ca="1">IFERROR(VLOOKUP($B211,'Dummy Invoice Summary'!$A$7:$AJ$17,36,FALSE),"")</f>
        <v/>
      </c>
      <c r="J211" s="135" t="str">
        <f ca="1">IFERROR(VLOOKUP($B211,'Dummy Invoice Summary'!$A$7:$AJ$17,35,FALSE),"")</f>
        <v/>
      </c>
    </row>
  </sheetData>
  <sheetProtection password="CE2F" sheet="1" objects="1" scenarios="1"/>
  <conditionalFormatting sqref="H12:H211">
    <cfRule type="expression" dxfId="3" priority="4">
      <formula>AND($H$11=$E$7,H12&lt;&gt;"")</formula>
    </cfRule>
  </conditionalFormatting>
  <conditionalFormatting sqref="J12:J211">
    <cfRule type="expression" dxfId="2" priority="3">
      <formula>AND($J$11=$E$7,J12&lt;&gt;"")</formula>
    </cfRule>
  </conditionalFormatting>
  <conditionalFormatting sqref="G12:G211">
    <cfRule type="expression" dxfId="1" priority="2">
      <formula>AND($G$11=$E$7,G12&lt;&gt;"")</formula>
    </cfRule>
  </conditionalFormatting>
  <conditionalFormatting sqref="B12:J211">
    <cfRule type="expression" dxfId="0" priority="1">
      <formula>$D12=""</formula>
    </cfRule>
  </conditionalFormatting>
  <dataValidations count="2">
    <dataValidation type="list" allowBlank="1" showInputMessage="1" showErrorMessage="1" sqref="E7">
      <formula1>"Issue Date, Due Date, Paid Date"</formula1>
    </dataValidation>
    <dataValidation type="list" allowBlank="1" showInputMessage="1" showErrorMessage="1" sqref="E6">
      <formula1>"All Months, January, February, March, April, May, June, July, August, September, October, November, December"</formula1>
    </dataValidation>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election activeCell="D15" sqref="D15"/>
    </sheetView>
  </sheetViews>
  <sheetFormatPr defaultColWidth="0" defaultRowHeight="14.4" x14ac:dyDescent="0.3"/>
  <cols>
    <col min="1" max="1" width="2.77734375" customWidth="1"/>
    <col min="2" max="2" width="31.77734375" bestFit="1" customWidth="1"/>
    <col min="3" max="15" width="8.88671875" customWidth="1"/>
    <col min="16" max="16384" width="8.88671875" hidden="1"/>
  </cols>
  <sheetData>
    <row r="1" spans="1:15" ht="15" customHeight="1" x14ac:dyDescent="0.3">
      <c r="A1" s="6"/>
      <c r="B1" s="124"/>
      <c r="C1" s="6"/>
      <c r="D1" s="6"/>
      <c r="E1" s="6"/>
      <c r="F1" s="6"/>
      <c r="G1" s="111"/>
      <c r="H1" s="111"/>
      <c r="I1" s="6"/>
      <c r="J1" s="112"/>
      <c r="K1" s="7"/>
      <c r="L1" s="7"/>
      <c r="M1" s="7"/>
      <c r="N1" s="7"/>
      <c r="O1" s="158"/>
    </row>
    <row r="2" spans="1:15" ht="30" customHeight="1" x14ac:dyDescent="0.3">
      <c r="A2" s="6"/>
      <c r="B2" s="124"/>
      <c r="C2" s="6"/>
      <c r="D2" s="6"/>
      <c r="E2" s="6"/>
      <c r="F2" s="6"/>
      <c r="G2" s="111"/>
      <c r="H2" s="111"/>
      <c r="I2" s="6"/>
      <c r="J2" s="113"/>
      <c r="K2" s="8"/>
      <c r="L2" s="8"/>
      <c r="M2" s="8"/>
      <c r="N2" s="8"/>
      <c r="O2" s="158"/>
    </row>
    <row r="3" spans="1:15" ht="30" customHeight="1" x14ac:dyDescent="0.3">
      <c r="A3" s="158"/>
      <c r="B3" s="158"/>
      <c r="C3" s="158"/>
      <c r="D3" s="158"/>
      <c r="E3" s="158"/>
      <c r="F3" s="158"/>
      <c r="G3" s="158"/>
      <c r="H3" s="158"/>
      <c r="I3" s="158"/>
      <c r="J3" s="158"/>
      <c r="K3" s="158"/>
      <c r="L3" s="158"/>
      <c r="M3" s="158"/>
      <c r="N3" s="158"/>
      <c r="O3" s="158"/>
    </row>
    <row r="14" spans="1:15" x14ac:dyDescent="0.3">
      <c r="B14" s="303" t="s">
        <v>305</v>
      </c>
      <c r="C14" s="304" t="s">
        <v>306</v>
      </c>
      <c r="D14" s="304" t="s">
        <v>307</v>
      </c>
      <c r="E14" s="452" t="s">
        <v>308</v>
      </c>
      <c r="F14" s="453"/>
      <c r="G14" s="453"/>
    </row>
    <row r="15" spans="1:15" x14ac:dyDescent="0.3">
      <c r="B15" s="7" t="s">
        <v>1</v>
      </c>
      <c r="C15" s="305" t="s">
        <v>309</v>
      </c>
      <c r="D15" s="305" t="s">
        <v>325</v>
      </c>
      <c r="E15" s="454" t="s">
        <v>310</v>
      </c>
      <c r="F15" s="455"/>
      <c r="G15" s="455"/>
    </row>
    <row r="16" spans="1:15" x14ac:dyDescent="0.3">
      <c r="B16" s="306" t="s">
        <v>311</v>
      </c>
      <c r="C16" s="307" t="s">
        <v>0</v>
      </c>
      <c r="D16" s="307" t="s">
        <v>156</v>
      </c>
      <c r="E16" s="448"/>
      <c r="F16" s="449"/>
      <c r="G16" s="449"/>
    </row>
    <row r="17" spans="2:7" x14ac:dyDescent="0.3">
      <c r="B17" s="7" t="s">
        <v>319</v>
      </c>
      <c r="C17" s="308" t="s">
        <v>312</v>
      </c>
      <c r="D17" s="309" t="s">
        <v>324</v>
      </c>
      <c r="E17" s="450"/>
      <c r="F17" s="451"/>
      <c r="G17" s="451"/>
    </row>
    <row r="18" spans="2:7" x14ac:dyDescent="0.3">
      <c r="B18" s="306" t="s">
        <v>322</v>
      </c>
      <c r="C18" s="310">
        <v>3</v>
      </c>
      <c r="D18" s="310">
        <v>6</v>
      </c>
      <c r="E18" s="448"/>
      <c r="F18" s="449"/>
      <c r="G18" s="449"/>
    </row>
    <row r="19" spans="2:7" x14ac:dyDescent="0.3">
      <c r="B19" s="7" t="s">
        <v>314</v>
      </c>
      <c r="C19" s="308" t="s">
        <v>315</v>
      </c>
      <c r="D19" s="309" t="s">
        <v>323</v>
      </c>
      <c r="E19" s="450"/>
      <c r="F19" s="451"/>
      <c r="G19" s="451"/>
    </row>
    <row r="20" spans="2:7" x14ac:dyDescent="0.3">
      <c r="B20" s="306" t="s">
        <v>317</v>
      </c>
      <c r="C20" s="310" t="s">
        <v>313</v>
      </c>
      <c r="D20" s="310" t="s">
        <v>321</v>
      </c>
      <c r="E20" s="448"/>
      <c r="F20" s="449"/>
      <c r="G20" s="449"/>
    </row>
    <row r="21" spans="2:7" x14ac:dyDescent="0.3">
      <c r="B21" s="7" t="s">
        <v>318</v>
      </c>
      <c r="C21" s="309" t="s">
        <v>315</v>
      </c>
      <c r="D21" s="309" t="s">
        <v>313</v>
      </c>
      <c r="E21" s="450"/>
      <c r="F21" s="451"/>
      <c r="G21" s="451"/>
    </row>
    <row r="22" spans="2:7" x14ac:dyDescent="0.3">
      <c r="B22" s="306" t="s">
        <v>316</v>
      </c>
      <c r="C22" s="310" t="s">
        <v>320</v>
      </c>
      <c r="D22" s="310" t="s">
        <v>315</v>
      </c>
      <c r="E22" s="448"/>
      <c r="F22" s="449"/>
      <c r="G22" s="449"/>
    </row>
  </sheetData>
  <sheetProtection password="CE6F" sheet="1" objects="1" scenarios="1"/>
  <mergeCells count="9">
    <mergeCell ref="E20:G20"/>
    <mergeCell ref="E21:G21"/>
    <mergeCell ref="E22:G22"/>
    <mergeCell ref="E14:G14"/>
    <mergeCell ref="E15:G15"/>
    <mergeCell ref="E16:G16"/>
    <mergeCell ref="E17:G17"/>
    <mergeCell ref="E18:G18"/>
    <mergeCell ref="E19:G1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showGridLines="0" workbookViewId="0">
      <selection activeCell="D7" sqref="D7"/>
    </sheetView>
  </sheetViews>
  <sheetFormatPr defaultColWidth="0" defaultRowHeight="14.4" x14ac:dyDescent="0.3"/>
  <cols>
    <col min="1" max="1" width="2" customWidth="1"/>
    <col min="2" max="15" width="8.88671875" customWidth="1"/>
    <col min="16" max="16384" width="8.88671875" hidden="1"/>
  </cols>
  <sheetData>
    <row r="1" spans="1:15" ht="15" customHeight="1" x14ac:dyDescent="0.3">
      <c r="A1" s="6"/>
      <c r="B1" s="124"/>
      <c r="C1" s="6"/>
      <c r="D1" s="6"/>
      <c r="E1" s="6"/>
      <c r="F1" s="6"/>
      <c r="G1" s="111"/>
      <c r="H1" s="111"/>
      <c r="I1" s="6"/>
      <c r="J1" s="112"/>
      <c r="K1" s="7"/>
      <c r="L1" s="7"/>
      <c r="M1" s="7"/>
      <c r="N1" s="7"/>
      <c r="O1" s="158"/>
    </row>
    <row r="2" spans="1:15" ht="30" customHeight="1" x14ac:dyDescent="0.3">
      <c r="A2" s="6"/>
      <c r="B2" s="124"/>
      <c r="C2" s="6"/>
      <c r="D2" s="6"/>
      <c r="E2" s="6"/>
      <c r="F2" s="6"/>
      <c r="G2" s="111"/>
      <c r="H2" s="111"/>
      <c r="I2" s="6"/>
      <c r="J2" s="113"/>
      <c r="K2" s="8"/>
      <c r="L2" s="8"/>
      <c r="M2" s="8"/>
      <c r="N2" s="8"/>
      <c r="O2" s="158"/>
    </row>
    <row r="3" spans="1:15" ht="30" customHeight="1" x14ac:dyDescent="0.3">
      <c r="A3" s="158"/>
      <c r="B3" s="158"/>
      <c r="C3" s="158"/>
      <c r="D3" s="158"/>
      <c r="E3" s="158"/>
      <c r="F3" s="158"/>
      <c r="G3" s="158"/>
      <c r="H3" s="158"/>
      <c r="I3" s="158"/>
      <c r="J3" s="158"/>
      <c r="K3" s="158"/>
      <c r="L3" s="158"/>
      <c r="M3" s="158"/>
      <c r="N3" s="158"/>
      <c r="O3" s="158"/>
    </row>
  </sheetData>
  <sheetProtection password="CE6F"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showGridLines="0" workbookViewId="0">
      <selection activeCell="D7" sqref="D7"/>
    </sheetView>
  </sheetViews>
  <sheetFormatPr defaultColWidth="0" defaultRowHeight="14.4" x14ac:dyDescent="0.3"/>
  <cols>
    <col min="1" max="1" width="2" customWidth="1"/>
    <col min="2" max="15" width="8.88671875" customWidth="1"/>
    <col min="16" max="16384" width="8.88671875" hidden="1"/>
  </cols>
  <sheetData>
    <row r="1" spans="1:15" ht="15" customHeight="1" x14ac:dyDescent="0.3">
      <c r="A1" s="6"/>
      <c r="B1" s="124"/>
      <c r="C1" s="6"/>
      <c r="D1" s="6"/>
      <c r="E1" s="6"/>
      <c r="F1" s="6"/>
      <c r="G1" s="111"/>
      <c r="H1" s="111"/>
      <c r="I1" s="6"/>
      <c r="J1" s="112"/>
      <c r="K1" s="7"/>
      <c r="L1" s="7"/>
      <c r="M1" s="7"/>
      <c r="N1" s="7"/>
      <c r="O1" s="158"/>
    </row>
    <row r="2" spans="1:15" ht="30" customHeight="1" x14ac:dyDescent="0.3">
      <c r="A2" s="6"/>
      <c r="B2" s="124"/>
      <c r="C2" s="6"/>
      <c r="D2" s="6"/>
      <c r="E2" s="6"/>
      <c r="F2" s="6"/>
      <c r="G2" s="111"/>
      <c r="H2" s="111"/>
      <c r="I2" s="6"/>
      <c r="J2" s="113"/>
      <c r="K2" s="8"/>
      <c r="L2" s="8"/>
      <c r="M2" s="8"/>
      <c r="N2" s="8"/>
      <c r="O2" s="158"/>
    </row>
    <row r="3" spans="1:15" ht="30" customHeight="1" x14ac:dyDescent="0.3">
      <c r="A3" s="158"/>
      <c r="B3" s="158"/>
      <c r="C3" s="158"/>
      <c r="D3" s="158"/>
      <c r="E3" s="158"/>
      <c r="F3" s="158"/>
      <c r="G3" s="158"/>
      <c r="H3" s="158"/>
      <c r="I3" s="158"/>
      <c r="J3" s="158"/>
      <c r="K3" s="158"/>
      <c r="L3" s="158"/>
      <c r="M3" s="158"/>
      <c r="N3" s="158"/>
      <c r="O3" s="158"/>
    </row>
  </sheetData>
  <sheetProtection password="CE6F" sheet="1" objects="1" scenario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I5" sqref="I5"/>
    </sheetView>
  </sheetViews>
  <sheetFormatPr defaultColWidth="0" defaultRowHeight="14.4"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2</v>
      </c>
      <c r="D5" s="20" t="s">
        <v>24</v>
      </c>
      <c r="E5" s="21"/>
      <c r="F5" s="21"/>
      <c r="G5" s="21"/>
      <c r="H5" s="131" t="str">
        <f>HYPERLINK("["&amp;Setup!F5&amp;"]'Invoice'!C5", "Previous Invoice")</f>
        <v>Previous Invoice</v>
      </c>
      <c r="I5" s="131" t="str">
        <f>IF(E8&lt;&gt;"",HYPERLINK("["&amp;Setup!F5&amp;"]'Invoice ("&amp;C5+1&amp;")'!C5", "Next Invoice"),"")</f>
        <v>Next Invoice</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t="s">
        <v>215</v>
      </c>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f>IF(E8&lt;&gt;"",VLOOKUP(E$8,CustomerTable,2,FALSE),"")</f>
        <v>0</v>
      </c>
      <c r="F9" s="12"/>
      <c r="G9" s="91" t="str">
        <f>IF(Setup!G47&lt;&gt;"",Setup!G47,"")</f>
        <v>Date</v>
      </c>
      <c r="H9" s="163"/>
      <c r="I9" s="164"/>
      <c r="J9" s="162"/>
      <c r="K9" s="162"/>
    </row>
    <row r="10" spans="1:15" ht="18" customHeight="1" x14ac:dyDescent="0.3">
      <c r="A10" s="327"/>
      <c r="C10" s="12"/>
      <c r="D10" s="137" t="str">
        <f>IF(Setup!G32&lt;&gt;"",Setup!G32,"")</f>
        <v>City</v>
      </c>
      <c r="E10" s="139">
        <f>IF(E9&lt;&gt;"",VLOOKUP(E$8,CustomerTable,3,FALSE),"")</f>
        <v>0</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f>IF(E10&lt;&gt;"",VLOOKUP(E$8,CustomerTable,4,FALSE),"")</f>
        <v>0</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f>IF(E11&lt;&gt;"",VLOOKUP(E$8,CustomerTable,5,FALSE),"")</f>
        <v>0</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f>IF(E12&lt;&gt;"",VLOOKUP(E$8,CustomerTable,6,FALSE),"")</f>
        <v>0</v>
      </c>
      <c r="F13" s="26"/>
      <c r="G13" s="138" t="str">
        <f>IF(Setup!G51&lt;&gt;"",Setup!G51,"")</f>
        <v>Job Period</v>
      </c>
      <c r="H13" s="164"/>
      <c r="I13" s="164"/>
      <c r="J13" s="164"/>
      <c r="K13" s="166"/>
    </row>
    <row r="14" spans="1:15" ht="18" customHeight="1" x14ac:dyDescent="0.3">
      <c r="A14" s="327"/>
      <c r="C14" s="12"/>
      <c r="D14" s="137" t="str">
        <f>IF(Setup!G36&lt;&gt;"",Setup!G36,"")</f>
        <v>Phone</v>
      </c>
      <c r="E14" s="139">
        <f>IF(E13&lt;&gt;"",VLOOKUP(E$8,CustomerTable,7,FALSE),"")</f>
        <v>0</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f>IF(E14&lt;&gt;"",VLOOKUP(E$8,CustomerTable,8,FALSE),"")</f>
        <v>0</v>
      </c>
      <c r="F15" s="12"/>
      <c r="G15" s="138" t="str">
        <f>IF(Setup!G53&lt;&gt;"",Setup!G53,"")</f>
        <v>Customer Order No</v>
      </c>
      <c r="H15" s="164"/>
      <c r="I15" s="165"/>
      <c r="J15" s="164"/>
      <c r="K15" s="166"/>
      <c r="N15" s="457"/>
    </row>
    <row r="16" spans="1:15" ht="18" customHeight="1" x14ac:dyDescent="0.3">
      <c r="C16" s="27"/>
      <c r="D16" s="137" t="str">
        <f>IF(Setup!G38&lt;&gt;"",Setup!G38,"")</f>
        <v>Email</v>
      </c>
      <c r="E16" s="139">
        <f>IF(E15&lt;&gt;"",VLOOKUP(E$8,CustomerTable,9,FALSE),"")</f>
        <v>0</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f>IF(E16&lt;&gt;"",VLOOKUP(E$8,CustomerTable,10,FALSE),"")</f>
        <v>0</v>
      </c>
      <c r="F17" s="12"/>
      <c r="G17" s="138" t="str">
        <f>IF(Setup!G55&lt;&gt;"",Setup!G55,"")</f>
        <v>Agreement No</v>
      </c>
      <c r="H17" s="164"/>
      <c r="I17" s="164"/>
      <c r="J17" s="164"/>
      <c r="K17" s="166"/>
      <c r="N17" s="457"/>
    </row>
    <row r="18" spans="1:14" ht="18" customHeight="1" x14ac:dyDescent="0.3">
      <c r="A18" s="327"/>
      <c r="C18" s="27"/>
      <c r="D18" s="137" t="str">
        <f>IF(Setup!G40&lt;&gt;"",Setup!G40,"")</f>
        <v>Attn</v>
      </c>
      <c r="E18" s="139">
        <f>IF(E17&lt;&gt;"",VLOOKUP(E$8,CustomerTable,11,FALSE),"")</f>
        <v>0</v>
      </c>
      <c r="F18" s="12"/>
      <c r="G18" s="138" t="str">
        <f>IF(Setup!G56&lt;&gt;"",Setup!G56,"")</f>
        <v>WO No</v>
      </c>
      <c r="H18" s="164"/>
      <c r="I18" s="164"/>
      <c r="J18" s="164"/>
      <c r="K18" s="166"/>
    </row>
    <row r="19" spans="1:14" ht="18" customHeight="1" x14ac:dyDescent="0.3">
      <c r="A19" s="327"/>
      <c r="C19" s="27"/>
      <c r="D19" s="137" t="str">
        <f>IF(Setup!G41&lt;&gt;"",Setup!G41,"")</f>
        <v>Attn Title</v>
      </c>
      <c r="E19" s="139">
        <f>IF(E18&lt;&gt;"",VLOOKUP(E$8,CustomerTable,12,FALSE),"")</f>
        <v>0</v>
      </c>
      <c r="F19" s="12"/>
      <c r="G19" s="138" t="str">
        <f>IF(Setup!G57&lt;&gt;"",Setup!G57,"")</f>
        <v/>
      </c>
      <c r="H19" s="164"/>
      <c r="I19" s="164"/>
      <c r="J19" s="164"/>
      <c r="K19" s="166"/>
    </row>
    <row r="20" spans="1:14" ht="18" customHeight="1" x14ac:dyDescent="0.3">
      <c r="A20" s="328"/>
      <c r="C20" s="27"/>
      <c r="D20" s="137" t="str">
        <f>IF(Setup!G42&lt;&gt;"",Setup!G42,"")</f>
        <v/>
      </c>
      <c r="E20" s="139">
        <f>IF(E19&lt;&gt;"",VLOOKUP(E$8,CustomerTable,13,FALSE),"")</f>
        <v>0</v>
      </c>
      <c r="F20" s="12"/>
      <c r="G20" s="138" t="str">
        <f>IF(Setup!G58&lt;&gt;"",Setup!G58,"")</f>
        <v/>
      </c>
      <c r="H20" s="164"/>
      <c r="I20" s="164"/>
      <c r="J20" s="164"/>
      <c r="K20" s="166"/>
    </row>
    <row r="21" spans="1:14" ht="18" customHeight="1" x14ac:dyDescent="0.3">
      <c r="C21" s="27"/>
      <c r="D21" s="137" t="str">
        <f>IF(Setup!G43&lt;&gt;"",Setup!G43,"")</f>
        <v/>
      </c>
      <c r="E21" s="139">
        <f>IF(E20&lt;&gt;"",VLOOKUP(E$8,CustomerTable,14,FALSE),"")</f>
        <v>0</v>
      </c>
      <c r="F21" s="12"/>
      <c r="G21" s="138" t="str">
        <f>IF(Setup!G59&lt;&gt;"",Setup!G59,"")</f>
        <v/>
      </c>
      <c r="H21" s="164"/>
      <c r="I21" s="164"/>
      <c r="J21" s="164"/>
      <c r="K21" s="166"/>
    </row>
    <row r="22" spans="1:14" ht="18" customHeight="1" x14ac:dyDescent="0.3">
      <c r="D22" s="137" t="str">
        <f>IF(Setup!G44&lt;&gt;"",Setup!G44,"")</f>
        <v/>
      </c>
      <c r="E22" s="139">
        <f>IF(E21&lt;&gt;"",VLOOKUP(E$8,CustomerTable,15,FALSE),"")</f>
        <v>0</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46" t="s">
        <v>0</v>
      </c>
      <c r="D30" s="46" t="s">
        <v>4</v>
      </c>
      <c r="E30" s="46" t="s">
        <v>2</v>
      </c>
      <c r="F30" s="320" t="s">
        <v>36</v>
      </c>
      <c r="G30" s="321"/>
      <c r="H30" s="46" t="s">
        <v>16</v>
      </c>
      <c r="I30" s="46" t="s">
        <v>18</v>
      </c>
      <c r="J30" s="46" t="s">
        <v>19</v>
      </c>
      <c r="K30" s="47" t="s">
        <v>26</v>
      </c>
    </row>
    <row r="31" spans="1:14" ht="54" customHeight="1" x14ac:dyDescent="0.3">
      <c r="C31" s="76">
        <v>1</v>
      </c>
      <c r="D31" s="154" t="str">
        <f>IF(E31&lt;&gt;"",INDEX(ProjectCode,MATCH($E31,ProjectName,0),0),"")</f>
        <v/>
      </c>
      <c r="E31" s="167"/>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7"/>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7"/>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7"/>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7"/>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7"/>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7"/>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7"/>
      <c r="F41" s="170"/>
      <c r="G41" s="172"/>
      <c r="H41" s="151" t="str">
        <f t="shared" si="2"/>
        <v/>
      </c>
      <c r="I41" s="169"/>
      <c r="J41" s="169"/>
      <c r="K41" s="153">
        <f t="shared" si="3"/>
        <v>0</v>
      </c>
    </row>
    <row r="42" spans="2:11" ht="18" customHeight="1" x14ac:dyDescent="0.3">
      <c r="C42" s="4">
        <v>4</v>
      </c>
      <c r="D42" s="154" t="str">
        <f t="shared" si="1"/>
        <v/>
      </c>
      <c r="E42" s="167"/>
      <c r="F42" s="170"/>
      <c r="G42" s="172"/>
      <c r="H42" s="151" t="str">
        <f t="shared" si="2"/>
        <v/>
      </c>
      <c r="I42" s="169"/>
      <c r="J42" s="169"/>
      <c r="K42" s="153">
        <f t="shared" si="3"/>
        <v>0</v>
      </c>
    </row>
    <row r="43" spans="2:11" ht="18" customHeight="1" x14ac:dyDescent="0.3">
      <c r="C43" s="4">
        <v>5</v>
      </c>
      <c r="D43" s="154" t="str">
        <f t="shared" si="1"/>
        <v/>
      </c>
      <c r="E43" s="167"/>
      <c r="F43" s="170"/>
      <c r="G43" s="172"/>
      <c r="H43" s="151" t="str">
        <f t="shared" si="2"/>
        <v/>
      </c>
      <c r="I43" s="169"/>
      <c r="J43" s="169"/>
      <c r="K43" s="153">
        <f t="shared" si="3"/>
        <v>0</v>
      </c>
    </row>
    <row r="44" spans="2:11" ht="18" customHeight="1" x14ac:dyDescent="0.3">
      <c r="C44" s="4">
        <v>6</v>
      </c>
      <c r="D44" s="154" t="str">
        <f t="shared" si="1"/>
        <v/>
      </c>
      <c r="E44" s="167"/>
      <c r="F44" s="170"/>
      <c r="G44" s="172"/>
      <c r="H44" s="151" t="str">
        <f t="shared" si="2"/>
        <v/>
      </c>
      <c r="I44" s="169"/>
      <c r="J44" s="169"/>
      <c r="K44" s="153">
        <f t="shared" si="3"/>
        <v>0</v>
      </c>
    </row>
    <row r="45" spans="2:11" ht="18" customHeight="1" x14ac:dyDescent="0.3">
      <c r="C45" s="4">
        <v>7</v>
      </c>
      <c r="D45" s="154" t="str">
        <f t="shared" si="1"/>
        <v/>
      </c>
      <c r="E45" s="167"/>
      <c r="F45" s="170"/>
      <c r="G45" s="172"/>
      <c r="H45" s="151" t="str">
        <f t="shared" si="2"/>
        <v/>
      </c>
      <c r="I45" s="169"/>
      <c r="J45" s="169"/>
      <c r="K45" s="153">
        <f t="shared" si="3"/>
        <v>0</v>
      </c>
    </row>
    <row r="46" spans="2:11" ht="18" customHeight="1" x14ac:dyDescent="0.3">
      <c r="C46" s="4">
        <v>8</v>
      </c>
      <c r="D46" s="154" t="str">
        <f t="shared" si="1"/>
        <v/>
      </c>
      <c r="E46" s="167"/>
      <c r="F46" s="170"/>
      <c r="G46" s="172"/>
      <c r="H46" s="151" t="str">
        <f t="shared" si="2"/>
        <v/>
      </c>
      <c r="I46" s="169"/>
      <c r="J46" s="169"/>
      <c r="K46" s="153">
        <f t="shared" si="3"/>
        <v>0</v>
      </c>
    </row>
    <row r="47" spans="2:11" ht="18" customHeight="1" x14ac:dyDescent="0.3">
      <c r="C47" s="4">
        <v>9</v>
      </c>
      <c r="D47" s="154" t="str">
        <f t="shared" si="1"/>
        <v/>
      </c>
      <c r="E47" s="167"/>
      <c r="F47" s="170"/>
      <c r="G47" s="172"/>
      <c r="H47" s="151" t="str">
        <f t="shared" si="2"/>
        <v/>
      </c>
      <c r="I47" s="169"/>
      <c r="J47" s="169"/>
      <c r="K47" s="153">
        <f t="shared" si="3"/>
        <v>0</v>
      </c>
    </row>
    <row r="48" spans="2:11" ht="18" customHeight="1" x14ac:dyDescent="0.3">
      <c r="C48" s="4">
        <v>10</v>
      </c>
      <c r="D48" s="154" t="str">
        <f t="shared" si="1"/>
        <v/>
      </c>
      <c r="E48" s="167"/>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31" t="s">
        <v>0</v>
      </c>
      <c r="D51" s="31" t="s">
        <v>4</v>
      </c>
      <c r="E51" s="324" t="s">
        <v>5</v>
      </c>
      <c r="F51" s="325"/>
      <c r="G51" s="31" t="s">
        <v>15</v>
      </c>
      <c r="H51" s="31" t="s">
        <v>16</v>
      </c>
      <c r="I51" s="31" t="s">
        <v>18</v>
      </c>
      <c r="J51" s="31" t="s">
        <v>19</v>
      </c>
      <c r="K51" s="32" t="s">
        <v>26</v>
      </c>
    </row>
    <row r="52" spans="2:11" ht="18" customHeight="1" x14ac:dyDescent="0.3">
      <c r="C52" s="4">
        <v>1</v>
      </c>
      <c r="D52" s="154" t="str">
        <f t="shared" ref="D52:D71" si="4">IF(E52&lt;&gt;"",INDEX(MaterialCode,MATCH($E52,MaterialName,0),0),"")</f>
        <v/>
      </c>
      <c r="E52" s="167"/>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7"/>
      <c r="F53" s="173"/>
      <c r="G53" s="174"/>
      <c r="H53" s="151" t="str">
        <f t="shared" si="5"/>
        <v/>
      </c>
      <c r="I53" s="169"/>
      <c r="J53" s="169"/>
      <c r="K53" s="153">
        <f t="shared" ref="K53:K71" si="6">IF(G53&lt;&gt;"",G53*H53-G53*H53*I53+G53*H53*J53,0)</f>
        <v>0</v>
      </c>
    </row>
    <row r="54" spans="2:11" ht="18" customHeight="1" x14ac:dyDescent="0.3">
      <c r="C54" s="4">
        <v>3</v>
      </c>
      <c r="D54" s="154" t="str">
        <f t="shared" si="4"/>
        <v/>
      </c>
      <c r="E54" s="167"/>
      <c r="F54" s="173"/>
      <c r="G54" s="174"/>
      <c r="H54" s="151" t="str">
        <f t="shared" si="5"/>
        <v/>
      </c>
      <c r="I54" s="169"/>
      <c r="J54" s="169"/>
      <c r="K54" s="153">
        <f t="shared" si="6"/>
        <v>0</v>
      </c>
    </row>
    <row r="55" spans="2:11" ht="18" customHeight="1" x14ac:dyDescent="0.3">
      <c r="C55" s="4">
        <v>4</v>
      </c>
      <c r="D55" s="154" t="str">
        <f t="shared" si="4"/>
        <v/>
      </c>
      <c r="E55" s="167"/>
      <c r="F55" s="173"/>
      <c r="G55" s="174"/>
      <c r="H55" s="151" t="str">
        <f t="shared" si="5"/>
        <v/>
      </c>
      <c r="I55" s="169"/>
      <c r="J55" s="169"/>
      <c r="K55" s="153">
        <f t="shared" si="6"/>
        <v>0</v>
      </c>
    </row>
    <row r="56" spans="2:11" ht="18" customHeight="1" x14ac:dyDescent="0.3">
      <c r="C56" s="4">
        <v>5</v>
      </c>
      <c r="D56" s="154" t="str">
        <f t="shared" si="4"/>
        <v/>
      </c>
      <c r="E56" s="167"/>
      <c r="F56" s="173"/>
      <c r="G56" s="174"/>
      <c r="H56" s="151" t="str">
        <f t="shared" si="5"/>
        <v/>
      </c>
      <c r="I56" s="169"/>
      <c r="J56" s="169"/>
      <c r="K56" s="153">
        <f t="shared" si="6"/>
        <v>0</v>
      </c>
    </row>
    <row r="57" spans="2:11" ht="18" customHeight="1" x14ac:dyDescent="0.3">
      <c r="C57" s="4">
        <v>6</v>
      </c>
      <c r="D57" s="154" t="str">
        <f t="shared" si="4"/>
        <v/>
      </c>
      <c r="E57" s="167"/>
      <c r="F57" s="173"/>
      <c r="G57" s="174"/>
      <c r="H57" s="151" t="str">
        <f t="shared" si="5"/>
        <v/>
      </c>
      <c r="I57" s="169"/>
      <c r="J57" s="169"/>
      <c r="K57" s="153">
        <f t="shared" si="6"/>
        <v>0</v>
      </c>
    </row>
    <row r="58" spans="2:11" ht="18" customHeight="1" x14ac:dyDescent="0.3">
      <c r="C58" s="4">
        <v>7</v>
      </c>
      <c r="D58" s="154" t="str">
        <f t="shared" si="4"/>
        <v/>
      </c>
      <c r="E58" s="167"/>
      <c r="F58" s="173"/>
      <c r="G58" s="174"/>
      <c r="H58" s="151" t="str">
        <f t="shared" si="5"/>
        <v/>
      </c>
      <c r="I58" s="169"/>
      <c r="J58" s="169"/>
      <c r="K58" s="153">
        <f t="shared" si="6"/>
        <v>0</v>
      </c>
    </row>
    <row r="59" spans="2:11" ht="18" customHeight="1" x14ac:dyDescent="0.3">
      <c r="C59" s="4">
        <v>8</v>
      </c>
      <c r="D59" s="154" t="str">
        <f t="shared" si="4"/>
        <v/>
      </c>
      <c r="E59" s="167"/>
      <c r="F59" s="173"/>
      <c r="G59" s="174"/>
      <c r="H59" s="151" t="str">
        <f t="shared" si="5"/>
        <v/>
      </c>
      <c r="I59" s="169"/>
      <c r="J59" s="169"/>
      <c r="K59" s="153">
        <f t="shared" si="6"/>
        <v>0</v>
      </c>
    </row>
    <row r="60" spans="2:11" ht="18" customHeight="1" x14ac:dyDescent="0.3">
      <c r="C60" s="4">
        <v>9</v>
      </c>
      <c r="D60" s="154" t="str">
        <f t="shared" si="4"/>
        <v/>
      </c>
      <c r="E60" s="167"/>
      <c r="F60" s="173"/>
      <c r="G60" s="174"/>
      <c r="H60" s="151" t="str">
        <f t="shared" si="5"/>
        <v/>
      </c>
      <c r="I60" s="169"/>
      <c r="J60" s="169"/>
      <c r="K60" s="153">
        <f t="shared" si="6"/>
        <v>0</v>
      </c>
    </row>
    <row r="61" spans="2:11" ht="18" customHeight="1" x14ac:dyDescent="0.3">
      <c r="C61" s="4">
        <v>10</v>
      </c>
      <c r="D61" s="154" t="str">
        <f t="shared" si="4"/>
        <v/>
      </c>
      <c r="E61" s="167"/>
      <c r="F61" s="173"/>
      <c r="G61" s="174"/>
      <c r="H61" s="151" t="str">
        <f t="shared" si="5"/>
        <v/>
      </c>
      <c r="I61" s="169"/>
      <c r="J61" s="169"/>
      <c r="K61" s="153">
        <f t="shared" si="6"/>
        <v>0</v>
      </c>
    </row>
    <row r="62" spans="2:11" ht="18" customHeight="1" x14ac:dyDescent="0.3">
      <c r="C62" s="4">
        <v>11</v>
      </c>
      <c r="D62" s="154" t="str">
        <f t="shared" si="4"/>
        <v/>
      </c>
      <c r="E62" s="167"/>
      <c r="F62" s="173"/>
      <c r="G62" s="174"/>
      <c r="H62" s="151" t="str">
        <f t="shared" si="5"/>
        <v/>
      </c>
      <c r="I62" s="169"/>
      <c r="J62" s="169"/>
      <c r="K62" s="153">
        <f t="shared" si="6"/>
        <v>0</v>
      </c>
    </row>
    <row r="63" spans="2:11" ht="18" customHeight="1" x14ac:dyDescent="0.3">
      <c r="C63" s="4">
        <v>12</v>
      </c>
      <c r="D63" s="154" t="str">
        <f t="shared" si="4"/>
        <v/>
      </c>
      <c r="E63" s="167"/>
      <c r="F63" s="173"/>
      <c r="G63" s="174"/>
      <c r="H63" s="151" t="str">
        <f t="shared" si="5"/>
        <v/>
      </c>
      <c r="I63" s="169"/>
      <c r="J63" s="169"/>
      <c r="K63" s="153">
        <f t="shared" si="6"/>
        <v>0</v>
      </c>
    </row>
    <row r="64" spans="2:11" ht="18" customHeight="1" x14ac:dyDescent="0.3">
      <c r="C64" s="4">
        <v>13</v>
      </c>
      <c r="D64" s="154" t="str">
        <f t="shared" si="4"/>
        <v/>
      </c>
      <c r="E64" s="167"/>
      <c r="F64" s="173"/>
      <c r="G64" s="174"/>
      <c r="H64" s="151" t="str">
        <f t="shared" si="5"/>
        <v/>
      </c>
      <c r="I64" s="169"/>
      <c r="J64" s="169"/>
      <c r="K64" s="153">
        <f t="shared" si="6"/>
        <v>0</v>
      </c>
    </row>
    <row r="65" spans="1:11" ht="18" customHeight="1" x14ac:dyDescent="0.3">
      <c r="C65" s="4">
        <v>14</v>
      </c>
      <c r="D65" s="154" t="str">
        <f t="shared" si="4"/>
        <v/>
      </c>
      <c r="E65" s="167"/>
      <c r="F65" s="173"/>
      <c r="G65" s="174"/>
      <c r="H65" s="151" t="str">
        <f t="shared" si="5"/>
        <v/>
      </c>
      <c r="I65" s="169"/>
      <c r="J65" s="169"/>
      <c r="K65" s="153">
        <f t="shared" si="6"/>
        <v>0</v>
      </c>
    </row>
    <row r="66" spans="1:11" ht="18" customHeight="1" x14ac:dyDescent="0.3">
      <c r="C66" s="4">
        <v>15</v>
      </c>
      <c r="D66" s="154" t="str">
        <f t="shared" si="4"/>
        <v/>
      </c>
      <c r="E66" s="167"/>
      <c r="F66" s="173"/>
      <c r="G66" s="174"/>
      <c r="H66" s="151" t="str">
        <f t="shared" si="5"/>
        <v/>
      </c>
      <c r="I66" s="169"/>
      <c r="J66" s="169"/>
      <c r="K66" s="153">
        <f t="shared" si="6"/>
        <v>0</v>
      </c>
    </row>
    <row r="67" spans="1:11" ht="18" customHeight="1" x14ac:dyDescent="0.3">
      <c r="C67" s="4">
        <v>16</v>
      </c>
      <c r="D67" s="154" t="str">
        <f t="shared" si="4"/>
        <v/>
      </c>
      <c r="E67" s="167"/>
      <c r="F67" s="173"/>
      <c r="G67" s="174"/>
      <c r="H67" s="151" t="str">
        <f t="shared" si="5"/>
        <v/>
      </c>
      <c r="I67" s="169"/>
      <c r="J67" s="169"/>
      <c r="K67" s="153">
        <f t="shared" si="6"/>
        <v>0</v>
      </c>
    </row>
    <row r="68" spans="1:11" ht="18" customHeight="1" x14ac:dyDescent="0.3">
      <c r="C68" s="4">
        <v>17</v>
      </c>
      <c r="D68" s="154" t="str">
        <f t="shared" si="4"/>
        <v/>
      </c>
      <c r="E68" s="167"/>
      <c r="F68" s="173"/>
      <c r="G68" s="174"/>
      <c r="H68" s="151" t="str">
        <f t="shared" si="5"/>
        <v/>
      </c>
      <c r="I68" s="169"/>
      <c r="J68" s="169"/>
      <c r="K68" s="153">
        <f t="shared" si="6"/>
        <v>0</v>
      </c>
    </row>
    <row r="69" spans="1:11" ht="18" customHeight="1" x14ac:dyDescent="0.3">
      <c r="C69" s="4">
        <v>18</v>
      </c>
      <c r="D69" s="154" t="str">
        <f t="shared" si="4"/>
        <v/>
      </c>
      <c r="E69" s="167"/>
      <c r="F69" s="173"/>
      <c r="G69" s="174"/>
      <c r="H69" s="151" t="str">
        <f t="shared" si="5"/>
        <v/>
      </c>
      <c r="I69" s="169"/>
      <c r="J69" s="169"/>
      <c r="K69" s="153">
        <f t="shared" si="6"/>
        <v>0</v>
      </c>
    </row>
    <row r="70" spans="1:11" ht="18" customHeight="1" x14ac:dyDescent="0.3">
      <c r="C70" s="4">
        <v>19</v>
      </c>
      <c r="D70" s="154" t="str">
        <f t="shared" si="4"/>
        <v/>
      </c>
      <c r="E70" s="167"/>
      <c r="F70" s="173"/>
      <c r="G70" s="174"/>
      <c r="H70" s="151" t="str">
        <f t="shared" si="5"/>
        <v/>
      </c>
      <c r="I70" s="169"/>
      <c r="J70" s="169"/>
      <c r="K70" s="153">
        <f t="shared" si="6"/>
        <v>0</v>
      </c>
    </row>
    <row r="71" spans="1:11" ht="18" customHeight="1" x14ac:dyDescent="0.3">
      <c r="C71" s="4">
        <v>20</v>
      </c>
      <c r="D71" s="154" t="str">
        <f t="shared" si="4"/>
        <v/>
      </c>
      <c r="E71" s="167"/>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J5:K5"/>
    <mergeCell ref="A24:A26"/>
    <mergeCell ref="A27:A28"/>
    <mergeCell ref="A8:A11"/>
    <mergeCell ref="A12:A15"/>
    <mergeCell ref="A17:A20"/>
    <mergeCell ref="N10:N12"/>
    <mergeCell ref="N14:N17"/>
    <mergeCell ref="F30:G30"/>
    <mergeCell ref="E51:F51"/>
    <mergeCell ref="G25:K27"/>
    <mergeCell ref="F31:G31"/>
    <mergeCell ref="F32:G32"/>
    <mergeCell ref="F33:G33"/>
    <mergeCell ref="F34:G34"/>
    <mergeCell ref="F35:G35"/>
  </mergeCells>
  <dataValidations count="9">
    <dataValidation type="list" allowBlank="1" showInputMessage="1" showErrorMessage="1" sqref="I77:I83">
      <formula1>"Table 1, Table 2, Table 3, All Tables, Grand Total"</formula1>
    </dataValidation>
    <dataValidation type="list" allowBlank="1" showInputMessage="1" showErrorMessage="1" sqref="E8">
      <formula1>CustomerList</formula1>
    </dataValidation>
    <dataValidation type="list" allowBlank="1" showInputMessage="1" showErrorMessage="1" sqref="E25 E76">
      <formula1>BankList</formula1>
    </dataValidation>
    <dataValidation type="list" allowBlank="1" showInputMessage="1" showErrorMessage="1" sqref="G77:G83">
      <formula1>"Reduction, Additional, Grand Total"</formula1>
    </dataValidation>
    <dataValidation type="list" allowBlank="1" showInputMessage="1" showErrorMessage="1" sqref="E79">
      <formula1>EmployeeName</formula1>
    </dataValidation>
    <dataValidation type="list" allowBlank="1" showInputMessage="1" showErrorMessage="1" sqref="E31:E35">
      <formula1>ProjectName</formula1>
    </dataValidation>
    <dataValidation type="list" allowBlank="1" showInputMessage="1" showErrorMessage="1" sqref="E39:E48">
      <formula1>LaborName</formula1>
    </dataValidation>
    <dataValidation type="list" allowBlank="1" showInputMessage="1" showErrorMessage="1" sqref="E52:E71">
      <formula1>MaterialName</formula1>
    </dataValidation>
    <dataValidation type="list" allowBlank="1" showInputMessage="1" showErrorMessage="1" sqref="H10">
      <formula1>PaymentTerms</formula1>
    </dataValidation>
  </dataValidations>
  <printOptions horizontalCentered="1"/>
  <pageMargins left="0.25" right="0.25" top="0.75" bottom="0.75" header="0.3" footer="0.3"/>
  <pageSetup scale="4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5" sqref="C5"/>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3</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9"/>
  <sheetViews>
    <sheetView showGridLines="0" workbookViewId="0">
      <selection activeCell="C6" sqref="C6"/>
    </sheetView>
  </sheetViews>
  <sheetFormatPr defaultColWidth="0" defaultRowHeight="14.4" zeroHeight="1" x14ac:dyDescent="0.3"/>
  <cols>
    <col min="1" max="1" width="2" customWidth="1"/>
    <col min="2" max="2" width="6" customWidth="1"/>
    <col min="3" max="17" width="30.77734375" customWidth="1"/>
    <col min="18" max="18" width="8.88671875" customWidth="1"/>
    <col min="19" max="16384" width="8.88671875" hidden="1"/>
  </cols>
  <sheetData>
    <row r="1" spans="1:18" ht="15" customHeight="1" x14ac:dyDescent="0.3">
      <c r="A1" s="6"/>
      <c r="B1" s="7"/>
      <c r="C1" s="7"/>
      <c r="D1" s="7"/>
      <c r="E1" s="7"/>
      <c r="F1" s="7"/>
      <c r="G1" s="7"/>
      <c r="H1" s="7"/>
      <c r="I1" s="7"/>
      <c r="J1" s="7"/>
      <c r="K1" s="7"/>
      <c r="L1" s="7"/>
      <c r="M1" s="7"/>
      <c r="N1" s="7"/>
      <c r="O1" s="7"/>
      <c r="P1" s="7"/>
      <c r="Q1" s="7"/>
      <c r="R1" s="7"/>
    </row>
    <row r="2" spans="1:18" ht="30" customHeight="1" x14ac:dyDescent="0.3">
      <c r="A2" s="6"/>
      <c r="B2" s="8"/>
      <c r="C2" s="8"/>
      <c r="D2" s="8"/>
      <c r="E2" s="8"/>
      <c r="F2" s="8"/>
      <c r="G2" s="8"/>
      <c r="H2" s="8"/>
      <c r="I2" s="8"/>
      <c r="J2" s="8"/>
      <c r="K2" s="8"/>
      <c r="L2" s="8"/>
      <c r="M2" s="8"/>
      <c r="N2" s="8"/>
      <c r="O2" s="8"/>
      <c r="P2" s="8"/>
      <c r="Q2" s="8"/>
      <c r="R2" s="8"/>
    </row>
    <row r="3" spans="1:18" ht="30" customHeight="1" x14ac:dyDescent="0.3">
      <c r="A3" s="6"/>
      <c r="B3" s="7"/>
      <c r="C3" s="7"/>
      <c r="D3" s="7"/>
      <c r="E3" s="7"/>
      <c r="F3" s="7"/>
      <c r="G3" s="7"/>
      <c r="H3" s="7"/>
      <c r="I3" s="7"/>
      <c r="J3" s="7"/>
      <c r="K3" s="7"/>
      <c r="L3" s="7"/>
      <c r="M3" s="7"/>
      <c r="N3" s="7"/>
      <c r="O3" s="7"/>
      <c r="P3" s="7"/>
      <c r="Q3" s="7"/>
      <c r="R3" s="7"/>
    </row>
    <row r="4" spans="1:18" x14ac:dyDescent="0.3"/>
    <row r="5" spans="1:18" x14ac:dyDescent="0.3"/>
    <row r="6" spans="1:18" x14ac:dyDescent="0.3">
      <c r="B6" s="301" t="s">
        <v>0</v>
      </c>
      <c r="C6" s="302" t="str">
        <f>IFERROR(Setup!$G30,"")</f>
        <v>Name</v>
      </c>
      <c r="D6" s="302" t="str">
        <f>IFERROR(Setup!$G31,"")</f>
        <v>Address</v>
      </c>
      <c r="E6" s="302" t="str">
        <f>IFERROR(Setup!$G32,"")</f>
        <v>City</v>
      </c>
      <c r="F6" s="302" t="str">
        <f>IFERROR(Setup!$G33,"")</f>
        <v>State</v>
      </c>
      <c r="G6" s="302" t="str">
        <f>IFERROR(Setup!$G34,"")</f>
        <v>Country</v>
      </c>
      <c r="H6" s="302" t="str">
        <f>IFERROR(Setup!$G35,"")</f>
        <v>ZIP Code</v>
      </c>
      <c r="I6" s="302" t="str">
        <f>IFERROR(Setup!$G36,"")</f>
        <v>Phone</v>
      </c>
      <c r="J6" s="302" t="str">
        <f>IFERROR(Setup!$G37,"")</f>
        <v>Fax</v>
      </c>
      <c r="K6" s="302" t="str">
        <f>IFERROR(Setup!$G38,"")</f>
        <v>Email</v>
      </c>
      <c r="L6" s="302" t="str">
        <f>IFERROR(Setup!$G39,"")</f>
        <v>Website</v>
      </c>
      <c r="M6" s="301" t="str">
        <f>IFERROR(Setup!$G40,"")</f>
        <v>Attn</v>
      </c>
      <c r="N6" s="301" t="str">
        <f>IFERROR(Setup!$G41,"")</f>
        <v>Attn Title</v>
      </c>
      <c r="O6" s="301">
        <f>IFERROR(Setup!$G42,"")</f>
        <v>0</v>
      </c>
      <c r="P6" s="301">
        <f>Setup!$G43</f>
        <v>0</v>
      </c>
      <c r="Q6" s="301">
        <f>Setup!$G44</f>
        <v>0</v>
      </c>
    </row>
    <row r="7" spans="1:18" x14ac:dyDescent="0.3">
      <c r="B7" s="1">
        <v>1</v>
      </c>
      <c r="C7" s="196" t="s">
        <v>214</v>
      </c>
      <c r="D7" s="196"/>
      <c r="E7" s="196"/>
      <c r="F7" s="196"/>
      <c r="G7" s="196"/>
      <c r="H7" s="196"/>
      <c r="I7" s="196"/>
      <c r="J7" s="196"/>
      <c r="K7" s="196"/>
      <c r="L7" s="196"/>
      <c r="M7" s="196"/>
      <c r="N7" s="196"/>
      <c r="O7" s="196"/>
      <c r="P7" s="196"/>
      <c r="Q7" s="196"/>
    </row>
    <row r="8" spans="1:18" x14ac:dyDescent="0.3">
      <c r="B8" s="1">
        <v>2</v>
      </c>
      <c r="C8" s="196" t="s">
        <v>215</v>
      </c>
      <c r="D8" s="196"/>
      <c r="E8" s="196"/>
      <c r="F8" s="196"/>
      <c r="G8" s="196"/>
      <c r="H8" s="196"/>
      <c r="I8" s="196"/>
      <c r="J8" s="196"/>
      <c r="K8" s="196"/>
      <c r="L8" s="196"/>
      <c r="M8" s="196"/>
      <c r="N8" s="196"/>
      <c r="O8" s="196"/>
      <c r="P8" s="196"/>
      <c r="Q8" s="196"/>
    </row>
    <row r="9" spans="1:18" x14ac:dyDescent="0.3">
      <c r="B9" s="1">
        <v>3</v>
      </c>
      <c r="C9" s="196"/>
      <c r="D9" s="196"/>
      <c r="E9" s="196"/>
      <c r="F9" s="196"/>
      <c r="G9" s="196"/>
      <c r="H9" s="196"/>
      <c r="I9" s="196"/>
      <c r="J9" s="196"/>
      <c r="K9" s="196"/>
      <c r="L9" s="197"/>
      <c r="M9" s="196"/>
      <c r="N9" s="196"/>
      <c r="O9" s="196"/>
      <c r="P9" s="196"/>
      <c r="Q9" s="196"/>
    </row>
    <row r="10" spans="1:18" x14ac:dyDescent="0.3">
      <c r="B10" s="1">
        <v>4</v>
      </c>
      <c r="C10" s="196"/>
      <c r="D10" s="196"/>
      <c r="E10" s="196"/>
      <c r="F10" s="196"/>
      <c r="G10" s="196"/>
      <c r="H10" s="196"/>
      <c r="I10" s="196"/>
      <c r="J10" s="196"/>
      <c r="K10" s="196"/>
      <c r="L10" s="197"/>
      <c r="M10" s="196"/>
      <c r="N10" s="196"/>
      <c r="O10" s="196"/>
      <c r="P10" s="196"/>
      <c r="Q10" s="196"/>
    </row>
    <row r="11" spans="1:18" x14ac:dyDescent="0.3">
      <c r="B11" s="1">
        <v>5</v>
      </c>
      <c r="C11" s="196"/>
      <c r="D11" s="196"/>
      <c r="E11" s="196"/>
      <c r="F11" s="196"/>
      <c r="G11" s="196"/>
      <c r="H11" s="196"/>
      <c r="I11" s="196"/>
      <c r="J11" s="196"/>
      <c r="K11" s="196"/>
      <c r="L11" s="197"/>
      <c r="M11" s="196"/>
      <c r="N11" s="196"/>
      <c r="O11" s="196"/>
      <c r="P11" s="196"/>
      <c r="Q11" s="196"/>
    </row>
    <row r="12" spans="1:18" x14ac:dyDescent="0.3">
      <c r="B12" s="1">
        <v>6</v>
      </c>
      <c r="C12" s="196"/>
      <c r="D12" s="196"/>
      <c r="E12" s="196"/>
      <c r="F12" s="196"/>
      <c r="G12" s="196"/>
      <c r="H12" s="196"/>
      <c r="I12" s="196"/>
      <c r="J12" s="196"/>
      <c r="K12" s="196"/>
      <c r="L12" s="197"/>
      <c r="M12" s="196"/>
      <c r="N12" s="196"/>
      <c r="O12" s="196"/>
      <c r="P12" s="196"/>
      <c r="Q12" s="196"/>
    </row>
    <row r="13" spans="1:18" x14ac:dyDescent="0.3">
      <c r="B13" s="1">
        <v>7</v>
      </c>
      <c r="C13" s="196"/>
      <c r="D13" s="196"/>
      <c r="E13" s="196"/>
      <c r="F13" s="196"/>
      <c r="G13" s="196"/>
      <c r="H13" s="196"/>
      <c r="I13" s="196"/>
      <c r="J13" s="196"/>
      <c r="K13" s="196"/>
      <c r="L13" s="197"/>
      <c r="M13" s="196"/>
      <c r="N13" s="196"/>
      <c r="O13" s="196"/>
      <c r="P13" s="196"/>
      <c r="Q13" s="196"/>
    </row>
    <row r="14" spans="1:18" x14ac:dyDescent="0.3">
      <c r="B14" s="1">
        <v>8</v>
      </c>
      <c r="C14" s="196"/>
      <c r="D14" s="196"/>
      <c r="E14" s="196"/>
      <c r="F14" s="196"/>
      <c r="G14" s="196"/>
      <c r="H14" s="196"/>
      <c r="I14" s="196"/>
      <c r="J14" s="196"/>
      <c r="K14" s="196"/>
      <c r="L14" s="197"/>
      <c r="M14" s="196"/>
      <c r="N14" s="196"/>
      <c r="O14" s="196"/>
      <c r="P14" s="196"/>
      <c r="Q14" s="196"/>
    </row>
    <row r="15" spans="1:18" x14ac:dyDescent="0.3">
      <c r="B15" s="1">
        <v>9</v>
      </c>
      <c r="C15" s="196"/>
      <c r="D15" s="196"/>
      <c r="E15" s="196"/>
      <c r="F15" s="196"/>
      <c r="G15" s="196"/>
      <c r="H15" s="196"/>
      <c r="I15" s="196"/>
      <c r="J15" s="196"/>
      <c r="K15" s="196"/>
      <c r="L15" s="197"/>
      <c r="M15" s="196"/>
      <c r="N15" s="196"/>
      <c r="O15" s="196"/>
      <c r="P15" s="196"/>
      <c r="Q15" s="196"/>
    </row>
    <row r="16" spans="1:18" x14ac:dyDescent="0.3">
      <c r="B16" s="1">
        <v>10</v>
      </c>
      <c r="C16" s="196"/>
      <c r="D16" s="196"/>
      <c r="E16" s="196"/>
      <c r="F16" s="196"/>
      <c r="G16" s="196"/>
      <c r="H16" s="196"/>
      <c r="I16" s="196"/>
      <c r="J16" s="196"/>
      <c r="K16" s="196"/>
      <c r="L16" s="197"/>
      <c r="M16" s="196"/>
      <c r="N16" s="196"/>
      <c r="O16" s="196"/>
      <c r="P16" s="196"/>
      <c r="Q16" s="196"/>
    </row>
    <row r="17" spans="2:17" x14ac:dyDescent="0.3">
      <c r="B17" s="1">
        <v>11</v>
      </c>
      <c r="C17" s="196"/>
      <c r="D17" s="196"/>
      <c r="E17" s="196"/>
      <c r="F17" s="196"/>
      <c r="G17" s="196"/>
      <c r="H17" s="196"/>
      <c r="I17" s="196"/>
      <c r="J17" s="196"/>
      <c r="K17" s="196"/>
      <c r="L17" s="197"/>
      <c r="M17" s="196"/>
      <c r="N17" s="196"/>
      <c r="O17" s="196"/>
      <c r="P17" s="196"/>
      <c r="Q17" s="196"/>
    </row>
    <row r="18" spans="2:17" x14ac:dyDescent="0.3">
      <c r="B18" s="1">
        <v>12</v>
      </c>
      <c r="C18" s="196"/>
      <c r="D18" s="196"/>
      <c r="E18" s="196"/>
      <c r="F18" s="196"/>
      <c r="G18" s="196"/>
      <c r="H18" s="196"/>
      <c r="I18" s="196"/>
      <c r="J18" s="196"/>
      <c r="K18" s="196"/>
      <c r="L18" s="197"/>
      <c r="M18" s="196"/>
      <c r="N18" s="196"/>
      <c r="O18" s="196"/>
      <c r="P18" s="196"/>
      <c r="Q18" s="196"/>
    </row>
    <row r="19" spans="2:17" x14ac:dyDescent="0.3">
      <c r="B19" s="1">
        <v>13</v>
      </c>
      <c r="C19" s="196"/>
      <c r="D19" s="196"/>
      <c r="E19" s="196"/>
      <c r="F19" s="196"/>
      <c r="G19" s="196"/>
      <c r="H19" s="196"/>
      <c r="I19" s="196"/>
      <c r="J19" s="196"/>
      <c r="K19" s="196"/>
      <c r="L19" s="197"/>
      <c r="M19" s="196"/>
      <c r="N19" s="196"/>
      <c r="O19" s="196"/>
      <c r="P19" s="196"/>
      <c r="Q19" s="196"/>
    </row>
    <row r="20" spans="2:17" x14ac:dyDescent="0.3">
      <c r="B20" s="1">
        <v>14</v>
      </c>
      <c r="C20" s="196"/>
      <c r="D20" s="196"/>
      <c r="E20" s="196"/>
      <c r="F20" s="196"/>
      <c r="G20" s="196"/>
      <c r="H20" s="196"/>
      <c r="I20" s="196"/>
      <c r="J20" s="196"/>
      <c r="K20" s="196"/>
      <c r="L20" s="197"/>
      <c r="M20" s="196"/>
      <c r="N20" s="196"/>
      <c r="O20" s="196"/>
      <c r="P20" s="196"/>
      <c r="Q20" s="196"/>
    </row>
    <row r="21" spans="2:17" x14ac:dyDescent="0.3">
      <c r="B21" s="1">
        <v>15</v>
      </c>
      <c r="C21" s="196"/>
      <c r="D21" s="196"/>
      <c r="E21" s="196"/>
      <c r="F21" s="196"/>
      <c r="G21" s="196"/>
      <c r="H21" s="196"/>
      <c r="I21" s="196"/>
      <c r="J21" s="196"/>
      <c r="K21" s="196"/>
      <c r="L21" s="197"/>
      <c r="M21" s="196"/>
      <c r="N21" s="196"/>
      <c r="O21" s="196"/>
      <c r="P21" s="196"/>
      <c r="Q21" s="196"/>
    </row>
    <row r="22" spans="2:17" x14ac:dyDescent="0.3">
      <c r="B22" s="1">
        <v>16</v>
      </c>
      <c r="C22" s="196"/>
      <c r="D22" s="196"/>
      <c r="E22" s="196"/>
      <c r="F22" s="196"/>
      <c r="G22" s="196"/>
      <c r="H22" s="196"/>
      <c r="I22" s="196"/>
      <c r="J22" s="196"/>
      <c r="K22" s="196"/>
      <c r="L22" s="197"/>
      <c r="M22" s="196"/>
      <c r="N22" s="196"/>
      <c r="O22" s="196"/>
      <c r="P22" s="196"/>
      <c r="Q22" s="196"/>
    </row>
    <row r="23" spans="2:17" x14ac:dyDescent="0.3">
      <c r="B23" s="1">
        <v>17</v>
      </c>
      <c r="C23" s="196"/>
      <c r="D23" s="196"/>
      <c r="E23" s="196"/>
      <c r="F23" s="196"/>
      <c r="G23" s="196"/>
      <c r="H23" s="196"/>
      <c r="I23" s="196"/>
      <c r="J23" s="196"/>
      <c r="K23" s="196"/>
      <c r="L23" s="197"/>
      <c r="M23" s="196"/>
      <c r="N23" s="196"/>
      <c r="O23" s="196"/>
      <c r="P23" s="196"/>
      <c r="Q23" s="196"/>
    </row>
    <row r="24" spans="2:17" x14ac:dyDescent="0.3">
      <c r="B24" s="1">
        <v>18</v>
      </c>
      <c r="C24" s="196"/>
      <c r="D24" s="196"/>
      <c r="E24" s="196"/>
      <c r="F24" s="196"/>
      <c r="G24" s="196"/>
      <c r="H24" s="196"/>
      <c r="I24" s="196"/>
      <c r="J24" s="196"/>
      <c r="K24" s="196"/>
      <c r="L24" s="197"/>
      <c r="M24" s="196"/>
      <c r="N24" s="196"/>
      <c r="O24" s="196"/>
      <c r="P24" s="196"/>
      <c r="Q24" s="196"/>
    </row>
    <row r="25" spans="2:17" x14ac:dyDescent="0.3">
      <c r="B25" s="1">
        <v>19</v>
      </c>
      <c r="C25" s="196"/>
      <c r="D25" s="196"/>
      <c r="E25" s="196"/>
      <c r="F25" s="196"/>
      <c r="G25" s="196"/>
      <c r="H25" s="196"/>
      <c r="I25" s="196"/>
      <c r="J25" s="196"/>
      <c r="K25" s="196"/>
      <c r="L25" s="197"/>
      <c r="M25" s="196"/>
      <c r="N25" s="196"/>
      <c r="O25" s="196"/>
      <c r="P25" s="196"/>
      <c r="Q25" s="196"/>
    </row>
    <row r="26" spans="2:17" x14ac:dyDescent="0.3">
      <c r="B26" s="1">
        <v>20</v>
      </c>
      <c r="C26" s="196"/>
      <c r="D26" s="196"/>
      <c r="E26" s="196"/>
      <c r="F26" s="196"/>
      <c r="G26" s="196"/>
      <c r="H26" s="196"/>
      <c r="I26" s="196"/>
      <c r="J26" s="196"/>
      <c r="K26" s="196"/>
      <c r="L26" s="197"/>
      <c r="M26" s="196"/>
      <c r="N26" s="196"/>
      <c r="O26" s="196"/>
      <c r="P26" s="196"/>
      <c r="Q26" s="196"/>
    </row>
    <row r="27" spans="2:17" x14ac:dyDescent="0.3">
      <c r="B27" s="1">
        <v>21</v>
      </c>
      <c r="C27" s="196"/>
      <c r="D27" s="196"/>
      <c r="E27" s="196"/>
      <c r="F27" s="196"/>
      <c r="G27" s="196"/>
      <c r="H27" s="196"/>
      <c r="I27" s="196"/>
      <c r="J27" s="196"/>
      <c r="K27" s="196"/>
      <c r="L27" s="197"/>
      <c r="M27" s="196"/>
      <c r="N27" s="196"/>
      <c r="O27" s="196"/>
      <c r="P27" s="196"/>
      <c r="Q27" s="196"/>
    </row>
    <row r="28" spans="2:17" x14ac:dyDescent="0.3">
      <c r="B28" s="1">
        <v>22</v>
      </c>
      <c r="C28" s="196"/>
      <c r="D28" s="196"/>
      <c r="E28" s="196"/>
      <c r="F28" s="196"/>
      <c r="G28" s="196"/>
      <c r="H28" s="196"/>
      <c r="I28" s="196"/>
      <c r="J28" s="196"/>
      <c r="K28" s="196"/>
      <c r="L28" s="197"/>
      <c r="M28" s="196"/>
      <c r="N28" s="196"/>
      <c r="O28" s="196"/>
      <c r="P28" s="196"/>
      <c r="Q28" s="196"/>
    </row>
    <row r="29" spans="2:17" x14ac:dyDescent="0.3">
      <c r="B29" s="1">
        <v>23</v>
      </c>
      <c r="C29" s="196"/>
      <c r="D29" s="196"/>
      <c r="E29" s="196"/>
      <c r="F29" s="196"/>
      <c r="G29" s="196"/>
      <c r="H29" s="196"/>
      <c r="I29" s="196"/>
      <c r="J29" s="196"/>
      <c r="K29" s="196"/>
      <c r="L29" s="197"/>
      <c r="M29" s="196"/>
      <c r="N29" s="196"/>
      <c r="O29" s="196"/>
      <c r="P29" s="196"/>
      <c r="Q29" s="196"/>
    </row>
    <row r="30" spans="2:17" x14ac:dyDescent="0.3">
      <c r="B30" s="1">
        <v>24</v>
      </c>
      <c r="C30" s="196"/>
      <c r="D30" s="196"/>
      <c r="E30" s="196"/>
      <c r="F30" s="196"/>
      <c r="G30" s="196"/>
      <c r="H30" s="196"/>
      <c r="I30" s="196"/>
      <c r="J30" s="196"/>
      <c r="K30" s="196"/>
      <c r="L30" s="197"/>
      <c r="M30" s="196"/>
      <c r="N30" s="196"/>
      <c r="O30" s="196"/>
      <c r="P30" s="196"/>
      <c r="Q30" s="196"/>
    </row>
    <row r="31" spans="2:17" x14ac:dyDescent="0.3">
      <c r="B31" s="1">
        <v>25</v>
      </c>
      <c r="C31" s="196"/>
      <c r="D31" s="196"/>
      <c r="E31" s="196"/>
      <c r="F31" s="196"/>
      <c r="G31" s="196"/>
      <c r="H31" s="196"/>
      <c r="I31" s="196"/>
      <c r="J31" s="196"/>
      <c r="K31" s="196"/>
      <c r="L31" s="197"/>
      <c r="M31" s="196"/>
      <c r="N31" s="196"/>
      <c r="O31" s="196"/>
      <c r="P31" s="196"/>
      <c r="Q31" s="196"/>
    </row>
    <row r="32" spans="2:17" x14ac:dyDescent="0.3">
      <c r="B32" s="1">
        <v>26</v>
      </c>
      <c r="C32" s="196"/>
      <c r="D32" s="196"/>
      <c r="E32" s="196"/>
      <c r="F32" s="196"/>
      <c r="G32" s="196"/>
      <c r="H32" s="196"/>
      <c r="I32" s="196"/>
      <c r="J32" s="196"/>
      <c r="K32" s="196"/>
      <c r="L32" s="197"/>
      <c r="M32" s="196"/>
      <c r="N32" s="196"/>
      <c r="O32" s="196"/>
      <c r="P32" s="196"/>
      <c r="Q32" s="196"/>
    </row>
    <row r="33" spans="2:17" x14ac:dyDescent="0.3">
      <c r="B33" s="1">
        <v>27</v>
      </c>
      <c r="C33" s="196"/>
      <c r="D33" s="196"/>
      <c r="E33" s="196"/>
      <c r="F33" s="196"/>
      <c r="G33" s="196"/>
      <c r="H33" s="196"/>
      <c r="I33" s="196"/>
      <c r="J33" s="196"/>
      <c r="K33" s="196"/>
      <c r="L33" s="197"/>
      <c r="M33" s="196"/>
      <c r="N33" s="196"/>
      <c r="O33" s="196"/>
      <c r="P33" s="196"/>
      <c r="Q33" s="196"/>
    </row>
    <row r="34" spans="2:17" x14ac:dyDescent="0.3">
      <c r="B34" s="1">
        <v>28</v>
      </c>
      <c r="C34" s="196"/>
      <c r="D34" s="196"/>
      <c r="E34" s="196"/>
      <c r="F34" s="196"/>
      <c r="G34" s="196"/>
      <c r="H34" s="196"/>
      <c r="I34" s="196"/>
      <c r="J34" s="196"/>
      <c r="K34" s="196"/>
      <c r="L34" s="197"/>
      <c r="M34" s="196"/>
      <c r="N34" s="196"/>
      <c r="O34" s="196"/>
      <c r="P34" s="196"/>
      <c r="Q34" s="196"/>
    </row>
    <row r="35" spans="2:17" x14ac:dyDescent="0.3">
      <c r="B35" s="1">
        <v>29</v>
      </c>
      <c r="C35" s="196"/>
      <c r="D35" s="196"/>
      <c r="E35" s="196"/>
      <c r="F35" s="196"/>
      <c r="G35" s="196"/>
      <c r="H35" s="196"/>
      <c r="I35" s="196"/>
      <c r="J35" s="196"/>
      <c r="K35" s="196"/>
      <c r="L35" s="197"/>
      <c r="M35" s="196"/>
      <c r="N35" s="196"/>
      <c r="O35" s="196"/>
      <c r="P35" s="196"/>
      <c r="Q35" s="196"/>
    </row>
    <row r="36" spans="2:17" x14ac:dyDescent="0.3">
      <c r="B36" s="1">
        <v>30</v>
      </c>
      <c r="C36" s="196"/>
      <c r="D36" s="196"/>
      <c r="E36" s="196"/>
      <c r="F36" s="196"/>
      <c r="G36" s="196"/>
      <c r="H36" s="196"/>
      <c r="I36" s="196"/>
      <c r="J36" s="196"/>
      <c r="K36" s="196"/>
      <c r="L36" s="197"/>
      <c r="M36" s="196"/>
      <c r="N36" s="196"/>
      <c r="O36" s="196"/>
      <c r="P36" s="196"/>
      <c r="Q36" s="196"/>
    </row>
    <row r="37" spans="2:17" x14ac:dyDescent="0.3">
      <c r="B37" s="1">
        <v>31</v>
      </c>
      <c r="C37" s="196"/>
      <c r="D37" s="196"/>
      <c r="E37" s="196"/>
      <c r="F37" s="196"/>
      <c r="G37" s="196"/>
      <c r="H37" s="196"/>
      <c r="I37" s="196"/>
      <c r="J37" s="196"/>
      <c r="K37" s="196"/>
      <c r="L37" s="197"/>
      <c r="M37" s="196"/>
      <c r="N37" s="196"/>
      <c r="O37" s="196"/>
      <c r="P37" s="196"/>
      <c r="Q37" s="196"/>
    </row>
    <row r="38" spans="2:17" x14ac:dyDescent="0.3">
      <c r="B38" s="1">
        <v>32</v>
      </c>
      <c r="C38" s="196"/>
      <c r="D38" s="196"/>
      <c r="E38" s="196"/>
      <c r="F38" s="196"/>
      <c r="G38" s="196"/>
      <c r="H38" s="196"/>
      <c r="I38" s="196"/>
      <c r="J38" s="196"/>
      <c r="K38" s="196"/>
      <c r="L38" s="197"/>
      <c r="M38" s="196"/>
      <c r="N38" s="196"/>
      <c r="O38" s="196"/>
      <c r="P38" s="196"/>
      <c r="Q38" s="196"/>
    </row>
    <row r="39" spans="2:17" x14ac:dyDescent="0.3">
      <c r="B39" s="1">
        <v>33</v>
      </c>
      <c r="C39" s="196"/>
      <c r="D39" s="196"/>
      <c r="E39" s="196"/>
      <c r="F39" s="196"/>
      <c r="G39" s="196"/>
      <c r="H39" s="196"/>
      <c r="I39" s="196"/>
      <c r="J39" s="196"/>
      <c r="K39" s="196"/>
      <c r="L39" s="197"/>
      <c r="M39" s="196"/>
      <c r="N39" s="196"/>
      <c r="O39" s="196"/>
      <c r="P39" s="196"/>
      <c r="Q39" s="196"/>
    </row>
    <row r="40" spans="2:17" x14ac:dyDescent="0.3">
      <c r="B40" s="1">
        <v>34</v>
      </c>
      <c r="C40" s="196"/>
      <c r="D40" s="196"/>
      <c r="E40" s="196"/>
      <c r="F40" s="196"/>
      <c r="G40" s="196"/>
      <c r="H40" s="196"/>
      <c r="I40" s="196"/>
      <c r="J40" s="196"/>
      <c r="K40" s="196"/>
      <c r="L40" s="197"/>
      <c r="M40" s="196"/>
      <c r="N40" s="196"/>
      <c r="O40" s="196"/>
      <c r="P40" s="196"/>
      <c r="Q40" s="196"/>
    </row>
    <row r="41" spans="2:17" x14ac:dyDescent="0.3">
      <c r="B41" s="1">
        <v>35</v>
      </c>
      <c r="C41" s="196"/>
      <c r="D41" s="196"/>
      <c r="E41" s="196"/>
      <c r="F41" s="196"/>
      <c r="G41" s="196"/>
      <c r="H41" s="196"/>
      <c r="I41" s="196"/>
      <c r="J41" s="196"/>
      <c r="K41" s="196"/>
      <c r="L41" s="197"/>
      <c r="M41" s="196"/>
      <c r="N41" s="196"/>
      <c r="O41" s="196"/>
      <c r="P41" s="196"/>
      <c r="Q41" s="196"/>
    </row>
    <row r="42" spans="2:17" x14ac:dyDescent="0.3">
      <c r="B42" s="1">
        <v>36</v>
      </c>
      <c r="C42" s="196"/>
      <c r="D42" s="196"/>
      <c r="E42" s="196"/>
      <c r="F42" s="196"/>
      <c r="G42" s="196"/>
      <c r="H42" s="196"/>
      <c r="I42" s="196"/>
      <c r="J42" s="196"/>
      <c r="K42" s="196"/>
      <c r="L42" s="197"/>
      <c r="M42" s="196"/>
      <c r="N42" s="196"/>
      <c r="O42" s="196"/>
      <c r="P42" s="196"/>
      <c r="Q42" s="196"/>
    </row>
    <row r="43" spans="2:17" x14ac:dyDescent="0.3">
      <c r="B43" s="1">
        <v>37</v>
      </c>
      <c r="C43" s="196"/>
      <c r="D43" s="196"/>
      <c r="E43" s="196"/>
      <c r="F43" s="196"/>
      <c r="G43" s="196"/>
      <c r="H43" s="196"/>
      <c r="I43" s="196"/>
      <c r="J43" s="196"/>
      <c r="K43" s="196"/>
      <c r="L43" s="197"/>
      <c r="M43" s="196"/>
      <c r="N43" s="196"/>
      <c r="O43" s="196"/>
      <c r="P43" s="196"/>
      <c r="Q43" s="196"/>
    </row>
    <row r="44" spans="2:17" x14ac:dyDescent="0.3">
      <c r="B44" s="1">
        <v>38</v>
      </c>
      <c r="C44" s="196"/>
      <c r="D44" s="196"/>
      <c r="E44" s="196"/>
      <c r="F44" s="196"/>
      <c r="G44" s="196"/>
      <c r="H44" s="196"/>
      <c r="I44" s="196"/>
      <c r="J44" s="196"/>
      <c r="K44" s="196"/>
      <c r="L44" s="197"/>
      <c r="M44" s="196"/>
      <c r="N44" s="196"/>
      <c r="O44" s="196"/>
      <c r="P44" s="196"/>
      <c r="Q44" s="196"/>
    </row>
    <row r="45" spans="2:17" x14ac:dyDescent="0.3">
      <c r="B45" s="1">
        <v>39</v>
      </c>
      <c r="C45" s="196"/>
      <c r="D45" s="196"/>
      <c r="E45" s="196"/>
      <c r="F45" s="196"/>
      <c r="G45" s="196"/>
      <c r="H45" s="196"/>
      <c r="I45" s="196"/>
      <c r="J45" s="196"/>
      <c r="K45" s="196"/>
      <c r="L45" s="197"/>
      <c r="M45" s="196"/>
      <c r="N45" s="196"/>
      <c r="O45" s="196"/>
      <c r="P45" s="196"/>
      <c r="Q45" s="196"/>
    </row>
    <row r="46" spans="2:17" x14ac:dyDescent="0.3">
      <c r="B46" s="1">
        <v>40</v>
      </c>
      <c r="C46" s="196"/>
      <c r="D46" s="196"/>
      <c r="E46" s="196"/>
      <c r="F46" s="196"/>
      <c r="G46" s="196"/>
      <c r="H46" s="196"/>
      <c r="I46" s="196"/>
      <c r="J46" s="196"/>
      <c r="K46" s="196"/>
      <c r="L46" s="197"/>
      <c r="M46" s="196"/>
      <c r="N46" s="196"/>
      <c r="O46" s="196"/>
      <c r="P46" s="196"/>
      <c r="Q46" s="196"/>
    </row>
    <row r="47" spans="2:17" x14ac:dyDescent="0.3">
      <c r="B47" s="1">
        <v>41</v>
      </c>
      <c r="C47" s="196"/>
      <c r="D47" s="196"/>
      <c r="E47" s="196"/>
      <c r="F47" s="196"/>
      <c r="G47" s="196"/>
      <c r="H47" s="196"/>
      <c r="I47" s="196"/>
      <c r="J47" s="196"/>
      <c r="K47" s="196"/>
      <c r="L47" s="197"/>
      <c r="M47" s="196"/>
      <c r="N47" s="196"/>
      <c r="O47" s="196"/>
      <c r="P47" s="196"/>
      <c r="Q47" s="196"/>
    </row>
    <row r="48" spans="2:17" x14ac:dyDescent="0.3">
      <c r="B48" s="1">
        <v>42</v>
      </c>
      <c r="C48" s="196"/>
      <c r="D48" s="196"/>
      <c r="E48" s="196"/>
      <c r="F48" s="196"/>
      <c r="G48" s="196"/>
      <c r="H48" s="196"/>
      <c r="I48" s="196"/>
      <c r="J48" s="196"/>
      <c r="K48" s="196"/>
      <c r="L48" s="197"/>
      <c r="M48" s="196"/>
      <c r="N48" s="196"/>
      <c r="O48" s="196"/>
      <c r="P48" s="196"/>
      <c r="Q48" s="196"/>
    </row>
    <row r="49" spans="2:17" x14ac:dyDescent="0.3">
      <c r="B49" s="1">
        <v>43</v>
      </c>
      <c r="C49" s="196"/>
      <c r="D49" s="196"/>
      <c r="E49" s="196"/>
      <c r="F49" s="196"/>
      <c r="G49" s="196"/>
      <c r="H49" s="196"/>
      <c r="I49" s="196"/>
      <c r="J49" s="196"/>
      <c r="K49" s="196"/>
      <c r="L49" s="197"/>
      <c r="M49" s="196"/>
      <c r="N49" s="196"/>
      <c r="O49" s="196"/>
      <c r="P49" s="196"/>
      <c r="Q49" s="196"/>
    </row>
    <row r="50" spans="2:17" x14ac:dyDescent="0.3">
      <c r="B50" s="1">
        <v>44</v>
      </c>
      <c r="C50" s="196"/>
      <c r="D50" s="196"/>
      <c r="E50" s="196"/>
      <c r="F50" s="196"/>
      <c r="G50" s="196"/>
      <c r="H50" s="196"/>
      <c r="I50" s="196"/>
      <c r="J50" s="196"/>
      <c r="K50" s="196"/>
      <c r="L50" s="197"/>
      <c r="M50" s="196"/>
      <c r="N50" s="196"/>
      <c r="O50" s="196"/>
      <c r="P50" s="196"/>
      <c r="Q50" s="196"/>
    </row>
    <row r="51" spans="2:17" x14ac:dyDescent="0.3">
      <c r="B51" s="1">
        <v>45</v>
      </c>
      <c r="C51" s="196"/>
      <c r="D51" s="196"/>
      <c r="E51" s="196"/>
      <c r="F51" s="196"/>
      <c r="G51" s="196"/>
      <c r="H51" s="196"/>
      <c r="I51" s="196"/>
      <c r="J51" s="196"/>
      <c r="K51" s="196"/>
      <c r="L51" s="197"/>
      <c r="M51" s="196"/>
      <c r="N51" s="196"/>
      <c r="O51" s="196"/>
      <c r="P51" s="196"/>
      <c r="Q51" s="196"/>
    </row>
    <row r="52" spans="2:17" x14ac:dyDescent="0.3">
      <c r="B52" s="1">
        <v>46</v>
      </c>
      <c r="C52" s="196"/>
      <c r="D52" s="196"/>
      <c r="E52" s="196"/>
      <c r="F52" s="196"/>
      <c r="G52" s="196"/>
      <c r="H52" s="196"/>
      <c r="I52" s="196"/>
      <c r="J52" s="196"/>
      <c r="K52" s="196"/>
      <c r="L52" s="197"/>
      <c r="M52" s="196"/>
      <c r="N52" s="196"/>
      <c r="O52" s="196"/>
      <c r="P52" s="196"/>
      <c r="Q52" s="196"/>
    </row>
    <row r="53" spans="2:17" x14ac:dyDescent="0.3">
      <c r="B53" s="1">
        <v>47</v>
      </c>
      <c r="C53" s="196"/>
      <c r="D53" s="196"/>
      <c r="E53" s="196"/>
      <c r="F53" s="196"/>
      <c r="G53" s="196"/>
      <c r="H53" s="196"/>
      <c r="I53" s="196"/>
      <c r="J53" s="196"/>
      <c r="K53" s="196"/>
      <c r="L53" s="197"/>
      <c r="M53" s="196"/>
      <c r="N53" s="196"/>
      <c r="O53" s="196"/>
      <c r="P53" s="196"/>
      <c r="Q53" s="196"/>
    </row>
    <row r="54" spans="2:17" x14ac:dyDescent="0.3">
      <c r="B54" s="1">
        <v>48</v>
      </c>
      <c r="C54" s="196"/>
      <c r="D54" s="196"/>
      <c r="E54" s="196"/>
      <c r="F54" s="196"/>
      <c r="G54" s="196"/>
      <c r="H54" s="196"/>
      <c r="I54" s="196"/>
      <c r="J54" s="196"/>
      <c r="K54" s="196"/>
      <c r="L54" s="197"/>
      <c r="M54" s="196"/>
      <c r="N54" s="196"/>
      <c r="O54" s="196"/>
      <c r="P54" s="196"/>
      <c r="Q54" s="196"/>
    </row>
    <row r="55" spans="2:17" x14ac:dyDescent="0.3">
      <c r="B55" s="1">
        <v>49</v>
      </c>
      <c r="C55" s="196"/>
      <c r="D55" s="196"/>
      <c r="E55" s="196"/>
      <c r="F55" s="196"/>
      <c r="G55" s="196"/>
      <c r="H55" s="196"/>
      <c r="I55" s="196"/>
      <c r="J55" s="196"/>
      <c r="K55" s="196"/>
      <c r="L55" s="197"/>
      <c r="M55" s="196"/>
      <c r="N55" s="196"/>
      <c r="O55" s="196"/>
      <c r="P55" s="196"/>
      <c r="Q55" s="196"/>
    </row>
    <row r="56" spans="2:17" x14ac:dyDescent="0.3">
      <c r="B56" s="1">
        <v>50</v>
      </c>
      <c r="C56" s="196"/>
      <c r="D56" s="196"/>
      <c r="E56" s="196"/>
      <c r="F56" s="196"/>
      <c r="G56" s="196"/>
      <c r="H56" s="196"/>
      <c r="I56" s="196"/>
      <c r="J56" s="196"/>
      <c r="K56" s="196"/>
      <c r="L56" s="197"/>
      <c r="M56" s="196"/>
      <c r="N56" s="196"/>
      <c r="O56" s="196"/>
      <c r="P56" s="196"/>
      <c r="Q56" s="196"/>
    </row>
    <row r="57" spans="2:17" s="3" customFormat="1" x14ac:dyDescent="0.3">
      <c r="C57" s="224"/>
      <c r="D57" s="224"/>
      <c r="E57" s="224"/>
      <c r="F57" s="224"/>
      <c r="G57" s="224"/>
      <c r="H57" s="224"/>
      <c r="I57" s="224"/>
      <c r="J57" s="224"/>
      <c r="K57" s="224"/>
      <c r="L57" s="224"/>
      <c r="M57" s="224"/>
      <c r="N57" s="224"/>
      <c r="O57" s="224"/>
      <c r="P57" s="224"/>
      <c r="Q57" s="224"/>
    </row>
    <row r="58" spans="2:17" s="3" customFormat="1" hidden="1" x14ac:dyDescent="0.3">
      <c r="C58" s="224"/>
      <c r="D58" s="224"/>
      <c r="E58" s="224"/>
      <c r="F58" s="224"/>
      <c r="G58" s="224"/>
      <c r="H58" s="224"/>
      <c r="I58" s="224"/>
      <c r="J58" s="224"/>
      <c r="K58" s="224"/>
      <c r="L58" s="224"/>
      <c r="M58" s="224"/>
      <c r="N58" s="224"/>
      <c r="O58" s="224"/>
      <c r="P58" s="224"/>
      <c r="Q58" s="224"/>
    </row>
    <row r="59" spans="2:17" s="3" customFormat="1" hidden="1" x14ac:dyDescent="0.3">
      <c r="C59" s="224"/>
      <c r="D59" s="224"/>
      <c r="E59" s="224"/>
      <c r="F59" s="224"/>
      <c r="G59" s="224"/>
      <c r="H59" s="224"/>
      <c r="I59" s="224"/>
      <c r="J59" s="224"/>
      <c r="K59" s="224"/>
      <c r="L59" s="224"/>
      <c r="M59" s="224"/>
      <c r="N59" s="224"/>
      <c r="O59" s="224"/>
      <c r="P59" s="224"/>
      <c r="Q59" s="224"/>
    </row>
    <row r="60" spans="2:17" s="3" customFormat="1" hidden="1" x14ac:dyDescent="0.3">
      <c r="C60" s="224"/>
      <c r="D60" s="224"/>
      <c r="E60" s="224"/>
      <c r="F60" s="224"/>
      <c r="G60" s="224"/>
      <c r="H60" s="224"/>
      <c r="I60" s="224"/>
      <c r="J60" s="224"/>
      <c r="K60" s="224"/>
      <c r="L60" s="224"/>
      <c r="M60" s="224"/>
      <c r="N60" s="224"/>
      <c r="O60" s="224"/>
      <c r="P60" s="224"/>
      <c r="Q60" s="224"/>
    </row>
    <row r="61" spans="2:17" s="3" customFormat="1" hidden="1" x14ac:dyDescent="0.3">
      <c r="C61" s="224"/>
      <c r="D61" s="224"/>
      <c r="E61" s="224"/>
      <c r="F61" s="224"/>
      <c r="G61" s="224"/>
      <c r="H61" s="224"/>
      <c r="I61" s="224"/>
      <c r="J61" s="224"/>
      <c r="K61" s="224"/>
      <c r="L61" s="224"/>
      <c r="M61" s="224"/>
      <c r="N61" s="224"/>
      <c r="O61" s="224"/>
      <c r="P61" s="224"/>
      <c r="Q61" s="224"/>
    </row>
    <row r="62" spans="2:17" s="3" customFormat="1" hidden="1" x14ac:dyDescent="0.3">
      <c r="C62" s="224"/>
      <c r="D62" s="224"/>
      <c r="E62" s="224"/>
      <c r="F62" s="224"/>
      <c r="G62" s="224"/>
      <c r="H62" s="224"/>
      <c r="I62" s="224"/>
      <c r="J62" s="224"/>
      <c r="K62" s="224"/>
      <c r="L62" s="224"/>
      <c r="M62" s="224"/>
      <c r="N62" s="224"/>
      <c r="O62" s="224"/>
      <c r="P62" s="224"/>
      <c r="Q62" s="224"/>
    </row>
    <row r="63" spans="2:17" s="3" customFormat="1" hidden="1" x14ac:dyDescent="0.3">
      <c r="C63" s="224"/>
      <c r="D63" s="224"/>
      <c r="E63" s="224"/>
      <c r="F63" s="224"/>
      <c r="G63" s="224"/>
      <c r="H63" s="224"/>
      <c r="I63" s="224"/>
      <c r="J63" s="224"/>
      <c r="K63" s="224"/>
      <c r="L63" s="224"/>
      <c r="M63" s="224"/>
      <c r="N63" s="224"/>
      <c r="O63" s="224"/>
      <c r="P63" s="224"/>
      <c r="Q63" s="224"/>
    </row>
    <row r="64" spans="2:17" s="3" customFormat="1" hidden="1" x14ac:dyDescent="0.3">
      <c r="C64" s="224"/>
      <c r="D64" s="224"/>
      <c r="E64" s="224"/>
      <c r="F64" s="224"/>
      <c r="G64" s="224"/>
      <c r="H64" s="224"/>
      <c r="I64" s="224"/>
      <c r="J64" s="224"/>
      <c r="K64" s="224"/>
      <c r="L64" s="224"/>
      <c r="M64" s="224"/>
      <c r="N64" s="224"/>
      <c r="O64" s="224"/>
      <c r="P64" s="224"/>
      <c r="Q64" s="224"/>
    </row>
    <row r="65" spans="3:17" s="3" customFormat="1" hidden="1" x14ac:dyDescent="0.3">
      <c r="C65" s="224"/>
      <c r="D65" s="224"/>
      <c r="E65" s="224"/>
      <c r="F65" s="224"/>
      <c r="G65" s="224"/>
      <c r="H65" s="224"/>
      <c r="I65" s="224"/>
      <c r="J65" s="224"/>
      <c r="K65" s="224"/>
      <c r="L65" s="224"/>
      <c r="M65" s="224"/>
      <c r="N65" s="224"/>
      <c r="O65" s="224"/>
      <c r="P65" s="224"/>
      <c r="Q65" s="224"/>
    </row>
    <row r="66" spans="3:17" s="3" customFormat="1" hidden="1" x14ac:dyDescent="0.3">
      <c r="C66" s="224"/>
      <c r="D66" s="224"/>
      <c r="E66" s="224"/>
      <c r="F66" s="224"/>
      <c r="G66" s="224"/>
      <c r="H66" s="224"/>
      <c r="I66" s="224"/>
      <c r="J66" s="224"/>
      <c r="K66" s="224"/>
      <c r="L66" s="224"/>
      <c r="M66" s="224"/>
      <c r="N66" s="224"/>
      <c r="O66" s="224"/>
      <c r="P66" s="224"/>
      <c r="Q66" s="224"/>
    </row>
    <row r="67" spans="3:17" s="3" customFormat="1" hidden="1" x14ac:dyDescent="0.3">
      <c r="C67" s="224"/>
      <c r="D67" s="224"/>
      <c r="E67" s="224"/>
      <c r="F67" s="224"/>
      <c r="G67" s="224"/>
      <c r="H67" s="224"/>
      <c r="I67" s="224"/>
      <c r="J67" s="224"/>
      <c r="K67" s="224"/>
      <c r="L67" s="224"/>
      <c r="M67" s="224"/>
      <c r="N67" s="224"/>
      <c r="O67" s="224"/>
      <c r="P67" s="224"/>
      <c r="Q67" s="224"/>
    </row>
    <row r="68" spans="3:17" s="3" customFormat="1" hidden="1" x14ac:dyDescent="0.3">
      <c r="C68" s="224"/>
      <c r="D68" s="224"/>
      <c r="E68" s="224"/>
      <c r="F68" s="224"/>
      <c r="G68" s="224"/>
      <c r="H68" s="224"/>
      <c r="I68" s="224"/>
      <c r="J68" s="224"/>
      <c r="K68" s="224"/>
      <c r="L68" s="224"/>
      <c r="M68" s="224"/>
      <c r="N68" s="224"/>
      <c r="O68" s="224"/>
      <c r="P68" s="224"/>
      <c r="Q68" s="224"/>
    </row>
    <row r="69" spans="3:17" s="3" customFormat="1" hidden="1" x14ac:dyDescent="0.3">
      <c r="C69" s="224"/>
      <c r="D69" s="224"/>
      <c r="E69" s="224"/>
      <c r="F69" s="224"/>
      <c r="G69" s="224"/>
      <c r="H69" s="224"/>
      <c r="I69" s="224"/>
      <c r="J69" s="224"/>
      <c r="K69" s="224"/>
      <c r="L69" s="224"/>
      <c r="M69" s="224"/>
      <c r="N69" s="224"/>
      <c r="O69" s="224"/>
      <c r="P69" s="224"/>
      <c r="Q69" s="224"/>
    </row>
    <row r="70" spans="3:17" s="3" customFormat="1" hidden="1" x14ac:dyDescent="0.3">
      <c r="C70" s="224"/>
      <c r="D70" s="224"/>
      <c r="E70" s="224"/>
      <c r="F70" s="224"/>
      <c r="G70" s="224"/>
      <c r="H70" s="224"/>
      <c r="I70" s="224"/>
      <c r="J70" s="224"/>
      <c r="K70" s="224"/>
      <c r="L70" s="224"/>
      <c r="M70" s="224"/>
      <c r="N70" s="224"/>
      <c r="O70" s="224"/>
      <c r="P70" s="224"/>
      <c r="Q70" s="224"/>
    </row>
    <row r="71" spans="3:17" s="3" customFormat="1" hidden="1" x14ac:dyDescent="0.3">
      <c r="C71" s="224"/>
      <c r="D71" s="224"/>
      <c r="E71" s="224"/>
      <c r="F71" s="224"/>
      <c r="G71" s="224"/>
      <c r="H71" s="224"/>
      <c r="I71" s="224"/>
      <c r="J71" s="224"/>
      <c r="K71" s="224"/>
      <c r="L71" s="224"/>
      <c r="M71" s="224"/>
      <c r="N71" s="224"/>
      <c r="O71" s="224"/>
      <c r="P71" s="224"/>
      <c r="Q71" s="224"/>
    </row>
    <row r="72" spans="3:17" s="3" customFormat="1" hidden="1" x14ac:dyDescent="0.3">
      <c r="C72" s="224"/>
      <c r="D72" s="224"/>
      <c r="E72" s="224"/>
      <c r="F72" s="224"/>
      <c r="G72" s="224"/>
      <c r="H72" s="224"/>
      <c r="I72" s="224"/>
      <c r="J72" s="224"/>
      <c r="K72" s="224"/>
      <c r="L72" s="224"/>
      <c r="M72" s="224"/>
      <c r="N72" s="224"/>
      <c r="O72" s="224"/>
      <c r="P72" s="224"/>
      <c r="Q72" s="224"/>
    </row>
    <row r="73" spans="3:17" s="3" customFormat="1" hidden="1" x14ac:dyDescent="0.3">
      <c r="C73" s="224"/>
      <c r="D73" s="224"/>
      <c r="E73" s="224"/>
      <c r="F73" s="224"/>
      <c r="G73" s="224"/>
      <c r="H73" s="224"/>
      <c r="I73" s="224"/>
      <c r="J73" s="224"/>
      <c r="K73" s="224"/>
      <c r="L73" s="224"/>
      <c r="M73" s="224"/>
      <c r="N73" s="224"/>
      <c r="O73" s="224"/>
      <c r="P73" s="224"/>
      <c r="Q73" s="224"/>
    </row>
    <row r="74" spans="3:17" s="3" customFormat="1" hidden="1" x14ac:dyDescent="0.3">
      <c r="C74" s="224"/>
      <c r="D74" s="224"/>
      <c r="E74" s="224"/>
      <c r="F74" s="224"/>
      <c r="G74" s="224"/>
      <c r="H74" s="224"/>
      <c r="I74" s="224"/>
      <c r="J74" s="224"/>
      <c r="K74" s="224"/>
      <c r="L74" s="224"/>
      <c r="M74" s="224"/>
      <c r="N74" s="224"/>
      <c r="O74" s="224"/>
      <c r="P74" s="224"/>
      <c r="Q74" s="224"/>
    </row>
    <row r="75" spans="3:17" s="3" customFormat="1" hidden="1" x14ac:dyDescent="0.3">
      <c r="C75" s="224"/>
      <c r="D75" s="224"/>
      <c r="E75" s="224"/>
      <c r="F75" s="224"/>
      <c r="G75" s="224"/>
      <c r="H75" s="224"/>
      <c r="I75" s="224"/>
      <c r="J75" s="224"/>
      <c r="K75" s="224"/>
      <c r="L75" s="224"/>
      <c r="M75" s="224"/>
      <c r="N75" s="224"/>
      <c r="O75" s="224"/>
      <c r="P75" s="224"/>
      <c r="Q75" s="224"/>
    </row>
    <row r="76" spans="3:17" s="3" customFormat="1" hidden="1" x14ac:dyDescent="0.3">
      <c r="C76" s="224"/>
      <c r="D76" s="224"/>
      <c r="E76" s="224"/>
      <c r="F76" s="224"/>
      <c r="G76" s="224"/>
      <c r="H76" s="224"/>
      <c r="I76" s="224"/>
      <c r="J76" s="224"/>
      <c r="K76" s="224"/>
      <c r="L76" s="224"/>
      <c r="M76" s="224"/>
      <c r="N76" s="224"/>
      <c r="O76" s="224"/>
      <c r="P76" s="224"/>
      <c r="Q76" s="224"/>
    </row>
    <row r="77" spans="3:17" s="3" customFormat="1" hidden="1" x14ac:dyDescent="0.3">
      <c r="C77" s="224"/>
      <c r="D77" s="224"/>
      <c r="E77" s="224"/>
      <c r="F77" s="224"/>
      <c r="G77" s="224"/>
      <c r="H77" s="224"/>
      <c r="I77" s="224"/>
      <c r="J77" s="224"/>
      <c r="K77" s="224"/>
      <c r="L77" s="224"/>
      <c r="M77" s="224"/>
      <c r="N77" s="224"/>
      <c r="O77" s="224"/>
      <c r="P77" s="224"/>
      <c r="Q77" s="224"/>
    </row>
    <row r="78" spans="3:17" s="3" customFormat="1" hidden="1" x14ac:dyDescent="0.3">
      <c r="C78" s="224"/>
      <c r="D78" s="224"/>
      <c r="E78" s="224"/>
      <c r="F78" s="224"/>
      <c r="G78" s="224"/>
      <c r="H78" s="224"/>
      <c r="I78" s="224"/>
      <c r="J78" s="224"/>
      <c r="K78" s="224"/>
      <c r="L78" s="224"/>
      <c r="M78" s="224"/>
      <c r="N78" s="224"/>
      <c r="O78" s="224"/>
      <c r="P78" s="224"/>
      <c r="Q78" s="224"/>
    </row>
    <row r="79" spans="3:17" s="3" customFormat="1" hidden="1" x14ac:dyDescent="0.3">
      <c r="C79" s="224"/>
      <c r="D79" s="224"/>
      <c r="E79" s="224"/>
      <c r="F79" s="224"/>
      <c r="G79" s="224"/>
      <c r="H79" s="224"/>
      <c r="I79" s="224"/>
      <c r="J79" s="224"/>
      <c r="K79" s="224"/>
      <c r="L79" s="224"/>
      <c r="M79" s="224"/>
      <c r="N79" s="224"/>
      <c r="O79" s="224"/>
      <c r="P79" s="224"/>
      <c r="Q79" s="224"/>
    </row>
    <row r="80" spans="3:17" s="3" customFormat="1" hidden="1" x14ac:dyDescent="0.3">
      <c r="C80" s="224"/>
      <c r="D80" s="224"/>
      <c r="E80" s="224"/>
      <c r="F80" s="224"/>
      <c r="G80" s="224"/>
      <c r="H80" s="224"/>
      <c r="I80" s="224"/>
      <c r="J80" s="224"/>
      <c r="K80" s="224"/>
      <c r="L80" s="224"/>
      <c r="M80" s="224"/>
      <c r="N80" s="224"/>
      <c r="O80" s="224"/>
      <c r="P80" s="224"/>
      <c r="Q80" s="224"/>
    </row>
    <row r="81" spans="3:17" s="3" customFormat="1" hidden="1" x14ac:dyDescent="0.3">
      <c r="C81" s="224"/>
      <c r="D81" s="224"/>
      <c r="E81" s="224"/>
      <c r="F81" s="224"/>
      <c r="G81" s="224"/>
      <c r="H81" s="224"/>
      <c r="I81" s="224"/>
      <c r="J81" s="224"/>
      <c r="K81" s="224"/>
      <c r="L81" s="224"/>
      <c r="M81" s="224"/>
      <c r="N81" s="224"/>
      <c r="O81" s="224"/>
      <c r="P81" s="224"/>
      <c r="Q81" s="224"/>
    </row>
    <row r="82" spans="3:17" s="3" customFormat="1" hidden="1" x14ac:dyDescent="0.3">
      <c r="C82" s="224"/>
      <c r="D82" s="224"/>
      <c r="E82" s="224"/>
      <c r="F82" s="224"/>
      <c r="G82" s="224"/>
      <c r="H82" s="224"/>
      <c r="I82" s="224"/>
      <c r="J82" s="224"/>
      <c r="K82" s="224"/>
      <c r="L82" s="224"/>
      <c r="M82" s="224"/>
      <c r="N82" s="224"/>
      <c r="O82" s="224"/>
      <c r="P82" s="224"/>
      <c r="Q82" s="224"/>
    </row>
    <row r="83" spans="3:17" s="3" customFormat="1" hidden="1" x14ac:dyDescent="0.3">
      <c r="C83" s="224"/>
      <c r="D83" s="224"/>
      <c r="E83" s="224"/>
      <c r="F83" s="224"/>
      <c r="G83" s="224"/>
      <c r="H83" s="224"/>
      <c r="I83" s="224"/>
      <c r="J83" s="224"/>
      <c r="K83" s="224"/>
      <c r="L83" s="224"/>
      <c r="M83" s="224"/>
      <c r="N83" s="224"/>
      <c r="O83" s="224"/>
      <c r="P83" s="224"/>
      <c r="Q83" s="224"/>
    </row>
    <row r="84" spans="3:17" s="3" customFormat="1" hidden="1" x14ac:dyDescent="0.3">
      <c r="C84" s="224"/>
      <c r="D84" s="224"/>
      <c r="E84" s="224"/>
      <c r="F84" s="224"/>
      <c r="G84" s="224"/>
      <c r="H84" s="224"/>
      <c r="I84" s="224"/>
      <c r="J84" s="224"/>
      <c r="K84" s="224"/>
      <c r="L84" s="224"/>
      <c r="M84" s="224"/>
      <c r="N84" s="224"/>
      <c r="O84" s="224"/>
      <c r="P84" s="224"/>
      <c r="Q84" s="224"/>
    </row>
    <row r="85" spans="3:17" s="3" customFormat="1" hidden="1" x14ac:dyDescent="0.3">
      <c r="C85" s="224"/>
      <c r="D85" s="224"/>
      <c r="E85" s="224"/>
      <c r="F85" s="224"/>
      <c r="G85" s="224"/>
      <c r="H85" s="224"/>
      <c r="I85" s="224"/>
      <c r="J85" s="224"/>
      <c r="K85" s="224"/>
      <c r="L85" s="224"/>
      <c r="M85" s="224"/>
      <c r="N85" s="224"/>
      <c r="O85" s="224"/>
      <c r="P85" s="224"/>
      <c r="Q85" s="224"/>
    </row>
    <row r="86" spans="3:17" s="3" customFormat="1" hidden="1" x14ac:dyDescent="0.3">
      <c r="C86" s="224"/>
      <c r="D86" s="224"/>
      <c r="E86" s="224"/>
      <c r="F86" s="224"/>
      <c r="G86" s="224"/>
      <c r="H86" s="224"/>
      <c r="I86" s="224"/>
      <c r="J86" s="224"/>
      <c r="K86" s="224"/>
      <c r="L86" s="224"/>
      <c r="M86" s="224"/>
      <c r="N86" s="224"/>
      <c r="O86" s="224"/>
      <c r="P86" s="224"/>
      <c r="Q86" s="224"/>
    </row>
    <row r="87" spans="3:17" s="3" customFormat="1" hidden="1" x14ac:dyDescent="0.3">
      <c r="C87" s="224"/>
      <c r="D87" s="224"/>
      <c r="E87" s="224"/>
      <c r="F87" s="224"/>
      <c r="G87" s="224"/>
      <c r="H87" s="224"/>
      <c r="I87" s="224"/>
      <c r="J87" s="224"/>
      <c r="K87" s="224"/>
      <c r="L87" s="224"/>
      <c r="M87" s="224"/>
      <c r="N87" s="224"/>
      <c r="O87" s="224"/>
      <c r="P87" s="224"/>
      <c r="Q87" s="224"/>
    </row>
    <row r="88" spans="3:17" s="3" customFormat="1" hidden="1" x14ac:dyDescent="0.3">
      <c r="C88" s="224"/>
      <c r="D88" s="224"/>
      <c r="E88" s="224"/>
      <c r="F88" s="224"/>
      <c r="G88" s="224"/>
      <c r="H88" s="224"/>
      <c r="I88" s="224"/>
      <c r="J88" s="224"/>
      <c r="K88" s="224"/>
      <c r="L88" s="224"/>
      <c r="M88" s="224"/>
      <c r="N88" s="224"/>
      <c r="O88" s="224"/>
      <c r="P88" s="224"/>
      <c r="Q88" s="224"/>
    </row>
    <row r="89" spans="3:17" s="3" customFormat="1" hidden="1" x14ac:dyDescent="0.3">
      <c r="C89" s="224"/>
      <c r="D89" s="224"/>
      <c r="E89" s="224"/>
      <c r="F89" s="224"/>
      <c r="G89" s="224"/>
      <c r="H89" s="224"/>
      <c r="I89" s="224"/>
      <c r="J89" s="224"/>
      <c r="K89" s="224"/>
      <c r="L89" s="224"/>
      <c r="M89" s="224"/>
      <c r="N89" s="224"/>
      <c r="O89" s="224"/>
      <c r="P89" s="224"/>
      <c r="Q89" s="224"/>
    </row>
    <row r="90" spans="3:17" s="3" customFormat="1" hidden="1" x14ac:dyDescent="0.3">
      <c r="C90" s="224"/>
      <c r="D90" s="224"/>
      <c r="E90" s="224"/>
      <c r="F90" s="224"/>
      <c r="G90" s="224"/>
      <c r="H90" s="224"/>
      <c r="I90" s="224"/>
      <c r="J90" s="224"/>
      <c r="K90" s="224"/>
      <c r="L90" s="224"/>
      <c r="M90" s="224"/>
      <c r="N90" s="224"/>
      <c r="O90" s="224"/>
      <c r="P90" s="224"/>
      <c r="Q90" s="224"/>
    </row>
    <row r="91" spans="3:17" s="3" customFormat="1" hidden="1" x14ac:dyDescent="0.3">
      <c r="C91" s="224"/>
      <c r="D91" s="224"/>
      <c r="E91" s="224"/>
      <c r="F91" s="224"/>
      <c r="G91" s="224"/>
      <c r="H91" s="224"/>
      <c r="I91" s="224"/>
      <c r="J91" s="224"/>
      <c r="K91" s="224"/>
      <c r="L91" s="224"/>
      <c r="M91" s="224"/>
      <c r="N91" s="224"/>
      <c r="O91" s="224"/>
      <c r="P91" s="224"/>
      <c r="Q91" s="224"/>
    </row>
    <row r="92" spans="3:17" s="3" customFormat="1" hidden="1" x14ac:dyDescent="0.3">
      <c r="C92" s="224"/>
      <c r="D92" s="224"/>
      <c r="E92" s="224"/>
      <c r="F92" s="224"/>
      <c r="G92" s="224"/>
      <c r="H92" s="224"/>
      <c r="I92" s="224"/>
      <c r="J92" s="224"/>
      <c r="K92" s="224"/>
      <c r="L92" s="224"/>
      <c r="M92" s="224"/>
      <c r="N92" s="224"/>
      <c r="O92" s="224"/>
      <c r="P92" s="224"/>
      <c r="Q92" s="224"/>
    </row>
    <row r="93" spans="3:17" s="3" customFormat="1" hidden="1" x14ac:dyDescent="0.3">
      <c r="C93" s="224"/>
      <c r="D93" s="224"/>
      <c r="E93" s="224"/>
      <c r="F93" s="224"/>
      <c r="G93" s="224"/>
      <c r="H93" s="224"/>
      <c r="I93" s="224"/>
      <c r="J93" s="224"/>
      <c r="K93" s="224"/>
      <c r="L93" s="224"/>
      <c r="M93" s="224"/>
      <c r="N93" s="224"/>
      <c r="O93" s="224"/>
      <c r="P93" s="224"/>
      <c r="Q93" s="224"/>
    </row>
    <row r="94" spans="3:17" s="3" customFormat="1" hidden="1" x14ac:dyDescent="0.3">
      <c r="C94" s="224"/>
      <c r="D94" s="224"/>
      <c r="E94" s="224"/>
      <c r="F94" s="224"/>
      <c r="G94" s="224"/>
      <c r="H94" s="224"/>
      <c r="I94" s="224"/>
      <c r="J94" s="224"/>
      <c r="K94" s="224"/>
      <c r="L94" s="224"/>
      <c r="M94" s="224"/>
      <c r="N94" s="224"/>
      <c r="O94" s="224"/>
      <c r="P94" s="224"/>
      <c r="Q94" s="224"/>
    </row>
    <row r="95" spans="3:17" s="3" customFormat="1" hidden="1" x14ac:dyDescent="0.3">
      <c r="C95" s="224"/>
      <c r="D95" s="224"/>
      <c r="E95" s="224"/>
      <c r="F95" s="224"/>
      <c r="G95" s="224"/>
      <c r="H95" s="224"/>
      <c r="I95" s="224"/>
      <c r="J95" s="224"/>
      <c r="K95" s="224"/>
      <c r="L95" s="224"/>
      <c r="M95" s="224"/>
      <c r="N95" s="224"/>
      <c r="O95" s="224"/>
      <c r="P95" s="224"/>
      <c r="Q95" s="224"/>
    </row>
    <row r="96" spans="3:17" s="3" customFormat="1" hidden="1" x14ac:dyDescent="0.3">
      <c r="C96" s="224"/>
      <c r="D96" s="224"/>
      <c r="E96" s="224"/>
      <c r="F96" s="224"/>
      <c r="G96" s="224"/>
      <c r="H96" s="224"/>
      <c r="I96" s="224"/>
      <c r="J96" s="224"/>
      <c r="K96" s="224"/>
      <c r="L96" s="224"/>
      <c r="M96" s="224"/>
      <c r="N96" s="224"/>
      <c r="O96" s="224"/>
      <c r="P96" s="224"/>
      <c r="Q96" s="224"/>
    </row>
    <row r="97" spans="3:17" s="3" customFormat="1" hidden="1" x14ac:dyDescent="0.3">
      <c r="C97" s="224"/>
      <c r="D97" s="224"/>
      <c r="E97" s="224"/>
      <c r="F97" s="224"/>
      <c r="G97" s="224"/>
      <c r="H97" s="224"/>
      <c r="I97" s="224"/>
      <c r="J97" s="224"/>
      <c r="K97" s="224"/>
      <c r="L97" s="224"/>
      <c r="M97" s="224"/>
      <c r="N97" s="224"/>
      <c r="O97" s="224"/>
      <c r="P97" s="224"/>
      <c r="Q97" s="224"/>
    </row>
    <row r="98" spans="3:17" s="3" customFormat="1" hidden="1" x14ac:dyDescent="0.3">
      <c r="C98" s="224"/>
      <c r="D98" s="224"/>
      <c r="E98" s="224"/>
      <c r="F98" s="224"/>
      <c r="G98" s="224"/>
      <c r="H98" s="224"/>
      <c r="I98" s="224"/>
      <c r="J98" s="224"/>
      <c r="K98" s="224"/>
      <c r="L98" s="224"/>
      <c r="M98" s="224"/>
      <c r="N98" s="224"/>
      <c r="O98" s="224"/>
      <c r="P98" s="224"/>
      <c r="Q98" s="224"/>
    </row>
    <row r="99" spans="3:17" s="3" customFormat="1" hidden="1" x14ac:dyDescent="0.3">
      <c r="C99" s="224"/>
      <c r="D99" s="224"/>
      <c r="E99" s="224"/>
      <c r="F99" s="224"/>
      <c r="G99" s="224"/>
      <c r="H99" s="224"/>
      <c r="I99" s="224"/>
      <c r="J99" s="224"/>
      <c r="K99" s="224"/>
      <c r="L99" s="224"/>
      <c r="M99" s="224"/>
      <c r="N99" s="224"/>
      <c r="O99" s="224"/>
      <c r="P99" s="224"/>
      <c r="Q99" s="224"/>
    </row>
    <row r="100" spans="3:17" s="3" customFormat="1" hidden="1" x14ac:dyDescent="0.3">
      <c r="C100" s="224"/>
      <c r="D100" s="224"/>
      <c r="E100" s="224"/>
      <c r="F100" s="224"/>
      <c r="G100" s="224"/>
      <c r="H100" s="224"/>
      <c r="I100" s="224"/>
      <c r="J100" s="224"/>
      <c r="K100" s="224"/>
      <c r="L100" s="224"/>
      <c r="M100" s="224"/>
      <c r="N100" s="224"/>
      <c r="O100" s="224"/>
      <c r="P100" s="224"/>
      <c r="Q100" s="224"/>
    </row>
    <row r="101" spans="3:17" s="3" customFormat="1" hidden="1" x14ac:dyDescent="0.3">
      <c r="C101" s="224"/>
      <c r="D101" s="224"/>
      <c r="E101" s="224"/>
      <c r="F101" s="224"/>
      <c r="G101" s="224"/>
      <c r="H101" s="224"/>
      <c r="I101" s="224"/>
      <c r="J101" s="224"/>
      <c r="K101" s="224"/>
      <c r="L101" s="224"/>
      <c r="M101" s="224"/>
      <c r="N101" s="224"/>
      <c r="O101" s="224"/>
      <c r="P101" s="224"/>
      <c r="Q101" s="224"/>
    </row>
    <row r="102" spans="3:17" s="3" customFormat="1" hidden="1" x14ac:dyDescent="0.3">
      <c r="C102" s="224"/>
      <c r="D102" s="224"/>
      <c r="E102" s="224"/>
      <c r="F102" s="224"/>
      <c r="G102" s="224"/>
      <c r="H102" s="224"/>
      <c r="I102" s="224"/>
      <c r="J102" s="224"/>
      <c r="K102" s="224"/>
      <c r="L102" s="224"/>
      <c r="M102" s="224"/>
      <c r="N102" s="224"/>
      <c r="O102" s="224"/>
      <c r="P102" s="224"/>
      <c r="Q102" s="224"/>
    </row>
    <row r="103" spans="3:17" s="3" customFormat="1" hidden="1" x14ac:dyDescent="0.3">
      <c r="C103" s="224"/>
      <c r="D103" s="224"/>
      <c r="E103" s="224"/>
      <c r="F103" s="224"/>
      <c r="G103" s="224"/>
      <c r="H103" s="224"/>
      <c r="I103" s="224"/>
      <c r="J103" s="224"/>
      <c r="K103" s="224"/>
      <c r="L103" s="224"/>
      <c r="M103" s="224"/>
      <c r="N103" s="224"/>
      <c r="O103" s="224"/>
      <c r="P103" s="224"/>
      <c r="Q103" s="224"/>
    </row>
    <row r="104" spans="3:17" s="3" customFormat="1" hidden="1" x14ac:dyDescent="0.3">
      <c r="C104" s="224"/>
      <c r="D104" s="224"/>
      <c r="E104" s="224"/>
      <c r="F104" s="224"/>
      <c r="G104" s="224"/>
      <c r="H104" s="224"/>
      <c r="I104" s="224"/>
      <c r="J104" s="224"/>
      <c r="K104" s="224"/>
      <c r="L104" s="224"/>
      <c r="M104" s="224"/>
      <c r="N104" s="224"/>
      <c r="O104" s="224"/>
      <c r="P104" s="224"/>
      <c r="Q104" s="224"/>
    </row>
    <row r="105" spans="3:17" s="3" customFormat="1" hidden="1" x14ac:dyDescent="0.3">
      <c r="C105" s="224"/>
      <c r="D105" s="224"/>
      <c r="E105" s="224"/>
      <c r="F105" s="224"/>
      <c r="G105" s="224"/>
      <c r="H105" s="224"/>
      <c r="I105" s="224"/>
      <c r="J105" s="224"/>
      <c r="K105" s="224"/>
      <c r="L105" s="224"/>
      <c r="M105" s="224"/>
      <c r="N105" s="224"/>
      <c r="O105" s="224"/>
      <c r="P105" s="224"/>
      <c r="Q105" s="224"/>
    </row>
    <row r="106" spans="3:17" s="3" customFormat="1" hidden="1" x14ac:dyDescent="0.3">
      <c r="C106" s="224"/>
      <c r="D106" s="224"/>
      <c r="E106" s="224"/>
      <c r="F106" s="224"/>
      <c r="G106" s="224"/>
      <c r="H106" s="224"/>
      <c r="I106" s="224"/>
      <c r="J106" s="224"/>
      <c r="K106" s="224"/>
      <c r="L106" s="224"/>
      <c r="M106" s="224"/>
      <c r="N106" s="224"/>
      <c r="O106" s="224"/>
      <c r="P106" s="224"/>
      <c r="Q106" s="224"/>
    </row>
    <row r="107" spans="3:17" s="3" customFormat="1" hidden="1" x14ac:dyDescent="0.3">
      <c r="C107" s="224"/>
      <c r="D107" s="224"/>
      <c r="E107" s="224"/>
      <c r="F107" s="224"/>
      <c r="G107" s="224"/>
      <c r="H107" s="224"/>
      <c r="I107" s="224"/>
      <c r="J107" s="224"/>
      <c r="K107" s="224"/>
      <c r="L107" s="224"/>
      <c r="M107" s="224"/>
      <c r="N107" s="224"/>
      <c r="O107" s="224"/>
      <c r="P107" s="224"/>
      <c r="Q107" s="224"/>
    </row>
    <row r="108" spans="3:17" s="3" customFormat="1" hidden="1" x14ac:dyDescent="0.3">
      <c r="C108" s="224"/>
      <c r="D108" s="224"/>
      <c r="E108" s="224"/>
      <c r="F108" s="224"/>
      <c r="G108" s="224"/>
      <c r="H108" s="224"/>
      <c r="I108" s="224"/>
      <c r="J108" s="224"/>
      <c r="K108" s="224"/>
      <c r="L108" s="224"/>
      <c r="M108" s="224"/>
      <c r="N108" s="224"/>
      <c r="O108" s="224"/>
      <c r="P108" s="224"/>
      <c r="Q108" s="224"/>
    </row>
    <row r="109" spans="3:17" s="3" customFormat="1" hidden="1" x14ac:dyDescent="0.3">
      <c r="C109" s="224"/>
      <c r="D109" s="224"/>
      <c r="E109" s="224"/>
      <c r="F109" s="224"/>
      <c r="G109" s="224"/>
      <c r="H109" s="224"/>
      <c r="I109" s="224"/>
      <c r="J109" s="224"/>
      <c r="K109" s="224"/>
      <c r="L109" s="224"/>
      <c r="M109" s="224"/>
      <c r="N109" s="224"/>
      <c r="O109" s="224"/>
      <c r="P109" s="224"/>
      <c r="Q109" s="224"/>
    </row>
    <row r="110" spans="3:17" s="3" customFormat="1" hidden="1" x14ac:dyDescent="0.3">
      <c r="C110" s="224"/>
      <c r="D110" s="224"/>
      <c r="E110" s="224"/>
      <c r="F110" s="224"/>
      <c r="G110" s="224"/>
      <c r="H110" s="224"/>
      <c r="I110" s="224"/>
      <c r="J110" s="224"/>
      <c r="K110" s="224"/>
      <c r="L110" s="224"/>
      <c r="M110" s="224"/>
      <c r="N110" s="224"/>
      <c r="O110" s="224"/>
      <c r="P110" s="224"/>
      <c r="Q110" s="224"/>
    </row>
    <row r="111" spans="3:17" s="3" customFormat="1" hidden="1" x14ac:dyDescent="0.3">
      <c r="C111" s="224"/>
      <c r="D111" s="224"/>
      <c r="E111" s="224"/>
      <c r="F111" s="224"/>
      <c r="G111" s="224"/>
      <c r="H111" s="224"/>
      <c r="I111" s="224"/>
      <c r="J111" s="224"/>
      <c r="K111" s="224"/>
      <c r="L111" s="224"/>
      <c r="M111" s="224"/>
      <c r="N111" s="224"/>
      <c r="O111" s="224"/>
      <c r="P111" s="224"/>
      <c r="Q111" s="224"/>
    </row>
    <row r="112" spans="3:17" s="3" customFormat="1" hidden="1" x14ac:dyDescent="0.3">
      <c r="C112" s="224"/>
      <c r="D112" s="224"/>
      <c r="E112" s="224"/>
      <c r="F112" s="224"/>
      <c r="G112" s="224"/>
      <c r="H112" s="224"/>
      <c r="I112" s="224"/>
      <c r="J112" s="224"/>
      <c r="K112" s="224"/>
      <c r="L112" s="224"/>
      <c r="M112" s="224"/>
      <c r="N112" s="224"/>
      <c r="O112" s="224"/>
      <c r="P112" s="224"/>
      <c r="Q112" s="224"/>
    </row>
    <row r="113" spans="3:17" s="3" customFormat="1" hidden="1" x14ac:dyDescent="0.3">
      <c r="C113" s="224"/>
      <c r="D113" s="224"/>
      <c r="E113" s="224"/>
      <c r="F113" s="224"/>
      <c r="G113" s="224"/>
      <c r="H113" s="224"/>
      <c r="I113" s="224"/>
      <c r="J113" s="224"/>
      <c r="K113" s="224"/>
      <c r="L113" s="224"/>
      <c r="M113" s="224"/>
      <c r="N113" s="224"/>
      <c r="O113" s="224"/>
      <c r="P113" s="224"/>
      <c r="Q113" s="224"/>
    </row>
    <row r="114" spans="3:17" s="3" customFormat="1" hidden="1" x14ac:dyDescent="0.3">
      <c r="C114" s="224"/>
      <c r="D114" s="224"/>
      <c r="E114" s="224"/>
      <c r="F114" s="224"/>
      <c r="G114" s="224"/>
      <c r="H114" s="224"/>
      <c r="I114" s="224"/>
      <c r="J114" s="224"/>
      <c r="K114" s="224"/>
      <c r="L114" s="224"/>
      <c r="M114" s="224"/>
      <c r="N114" s="224"/>
      <c r="O114" s="224"/>
      <c r="P114" s="224"/>
      <c r="Q114" s="224"/>
    </row>
    <row r="115" spans="3:17" s="3" customFormat="1" hidden="1" x14ac:dyDescent="0.3">
      <c r="C115" s="224"/>
      <c r="D115" s="224"/>
      <c r="E115" s="224"/>
      <c r="F115" s="224"/>
      <c r="G115" s="224"/>
      <c r="H115" s="224"/>
      <c r="I115" s="224"/>
      <c r="J115" s="224"/>
      <c r="K115" s="224"/>
      <c r="L115" s="224"/>
      <c r="M115" s="224"/>
      <c r="N115" s="224"/>
      <c r="O115" s="224"/>
      <c r="P115" s="224"/>
      <c r="Q115" s="224"/>
    </row>
    <row r="116" spans="3:17" s="3" customFormat="1" hidden="1" x14ac:dyDescent="0.3">
      <c r="C116" s="224"/>
      <c r="D116" s="224"/>
      <c r="E116" s="224"/>
      <c r="F116" s="224"/>
      <c r="G116" s="224"/>
      <c r="H116" s="224"/>
      <c r="I116" s="224"/>
      <c r="J116" s="224"/>
      <c r="K116" s="224"/>
      <c r="L116" s="224"/>
      <c r="M116" s="224"/>
      <c r="N116" s="224"/>
      <c r="O116" s="224"/>
      <c r="P116" s="224"/>
      <c r="Q116" s="224"/>
    </row>
    <row r="117" spans="3:17" s="3" customFormat="1" hidden="1" x14ac:dyDescent="0.3">
      <c r="C117" s="224"/>
      <c r="D117" s="224"/>
      <c r="E117" s="224"/>
      <c r="F117" s="224"/>
      <c r="G117" s="224"/>
      <c r="H117" s="224"/>
      <c r="I117" s="224"/>
      <c r="J117" s="224"/>
      <c r="K117" s="224"/>
      <c r="L117" s="224"/>
      <c r="M117" s="224"/>
      <c r="N117" s="224"/>
      <c r="O117" s="224"/>
      <c r="P117" s="224"/>
      <c r="Q117" s="224"/>
    </row>
    <row r="118" spans="3:17" s="3" customFormat="1" hidden="1" x14ac:dyDescent="0.3">
      <c r="C118" s="224"/>
      <c r="D118" s="224"/>
      <c r="E118" s="224"/>
      <c r="F118" s="224"/>
      <c r="G118" s="224"/>
      <c r="H118" s="224"/>
      <c r="I118" s="224"/>
      <c r="J118" s="224"/>
      <c r="K118" s="224"/>
      <c r="L118" s="224"/>
      <c r="M118" s="224"/>
      <c r="N118" s="224"/>
      <c r="O118" s="224"/>
      <c r="P118" s="224"/>
      <c r="Q118" s="224"/>
    </row>
    <row r="119" spans="3:17" s="3" customFormat="1" hidden="1" x14ac:dyDescent="0.3">
      <c r="C119" s="224"/>
      <c r="D119" s="224"/>
      <c r="E119" s="224"/>
      <c r="F119" s="224"/>
      <c r="G119" s="224"/>
      <c r="H119" s="224"/>
      <c r="I119" s="224"/>
      <c r="J119" s="224"/>
      <c r="K119" s="224"/>
      <c r="L119" s="224"/>
      <c r="M119" s="224"/>
      <c r="N119" s="224"/>
      <c r="O119" s="224"/>
      <c r="P119" s="224"/>
      <c r="Q119" s="224"/>
    </row>
    <row r="120" spans="3:17" s="3" customFormat="1" hidden="1" x14ac:dyDescent="0.3">
      <c r="C120" s="224"/>
      <c r="D120" s="224"/>
      <c r="E120" s="224"/>
      <c r="F120" s="224"/>
      <c r="G120" s="224"/>
      <c r="H120" s="224"/>
      <c r="I120" s="224"/>
      <c r="J120" s="224"/>
      <c r="K120" s="224"/>
      <c r="L120" s="224"/>
      <c r="M120" s="224"/>
      <c r="N120" s="224"/>
      <c r="O120" s="224"/>
      <c r="P120" s="224"/>
      <c r="Q120" s="224"/>
    </row>
    <row r="121" spans="3:17" s="3" customFormat="1" hidden="1" x14ac:dyDescent="0.3">
      <c r="C121" s="224"/>
      <c r="D121" s="224"/>
      <c r="E121" s="224"/>
      <c r="F121" s="224"/>
      <c r="G121" s="224"/>
      <c r="H121" s="224"/>
      <c r="I121" s="224"/>
      <c r="J121" s="224"/>
      <c r="K121" s="224"/>
      <c r="L121" s="224"/>
      <c r="M121" s="224"/>
      <c r="N121" s="224"/>
      <c r="O121" s="224"/>
      <c r="P121" s="224"/>
      <c r="Q121" s="224"/>
    </row>
    <row r="122" spans="3:17" s="3" customFormat="1" hidden="1" x14ac:dyDescent="0.3">
      <c r="C122" s="224"/>
      <c r="D122" s="224"/>
      <c r="E122" s="224"/>
      <c r="F122" s="224"/>
      <c r="G122" s="224"/>
      <c r="H122" s="224"/>
      <c r="I122" s="224"/>
      <c r="J122" s="224"/>
      <c r="K122" s="224"/>
      <c r="L122" s="224"/>
      <c r="M122" s="224"/>
      <c r="N122" s="224"/>
      <c r="O122" s="224"/>
      <c r="P122" s="224"/>
      <c r="Q122" s="224"/>
    </row>
    <row r="123" spans="3:17" s="3" customFormat="1" hidden="1" x14ac:dyDescent="0.3">
      <c r="C123" s="224"/>
      <c r="D123" s="224"/>
      <c r="E123" s="224"/>
      <c r="F123" s="224"/>
      <c r="G123" s="224"/>
      <c r="H123" s="224"/>
      <c r="I123" s="224"/>
      <c r="J123" s="224"/>
      <c r="K123" s="224"/>
      <c r="L123" s="224"/>
      <c r="M123" s="224"/>
      <c r="N123" s="224"/>
      <c r="O123" s="224"/>
      <c r="P123" s="224"/>
      <c r="Q123" s="224"/>
    </row>
    <row r="124" spans="3:17" s="3" customFormat="1" hidden="1" x14ac:dyDescent="0.3">
      <c r="C124" s="224"/>
      <c r="D124" s="224"/>
      <c r="E124" s="224"/>
      <c r="F124" s="224"/>
      <c r="G124" s="224"/>
      <c r="H124" s="224"/>
      <c r="I124" s="224"/>
      <c r="J124" s="224"/>
      <c r="K124" s="224"/>
      <c r="L124" s="224"/>
      <c r="M124" s="224"/>
      <c r="N124" s="224"/>
      <c r="O124" s="224"/>
      <c r="P124" s="224"/>
      <c r="Q124" s="224"/>
    </row>
    <row r="125" spans="3:17" s="3" customFormat="1" hidden="1" x14ac:dyDescent="0.3">
      <c r="C125" s="224"/>
      <c r="D125" s="224"/>
      <c r="E125" s="224"/>
      <c r="F125" s="224"/>
      <c r="G125" s="224"/>
      <c r="H125" s="224"/>
      <c r="I125" s="224"/>
      <c r="J125" s="224"/>
      <c r="K125" s="224"/>
      <c r="L125" s="224"/>
      <c r="M125" s="224"/>
      <c r="N125" s="224"/>
      <c r="O125" s="224"/>
      <c r="P125" s="224"/>
      <c r="Q125" s="224"/>
    </row>
    <row r="126" spans="3:17" s="3" customFormat="1" hidden="1" x14ac:dyDescent="0.3">
      <c r="C126" s="224"/>
      <c r="D126" s="224"/>
      <c r="E126" s="224"/>
      <c r="F126" s="224"/>
      <c r="G126" s="224"/>
      <c r="H126" s="224"/>
      <c r="I126" s="224"/>
      <c r="J126" s="224"/>
      <c r="K126" s="224"/>
      <c r="L126" s="224"/>
      <c r="M126" s="224"/>
      <c r="N126" s="224"/>
      <c r="O126" s="224"/>
      <c r="P126" s="224"/>
      <c r="Q126" s="224"/>
    </row>
    <row r="127" spans="3:17" s="3" customFormat="1" hidden="1" x14ac:dyDescent="0.3">
      <c r="C127" s="224"/>
      <c r="D127" s="224"/>
      <c r="E127" s="224"/>
      <c r="F127" s="224"/>
      <c r="G127" s="224"/>
      <c r="H127" s="224"/>
      <c r="I127" s="224"/>
      <c r="J127" s="224"/>
      <c r="K127" s="224"/>
      <c r="L127" s="224"/>
      <c r="M127" s="224"/>
      <c r="N127" s="224"/>
      <c r="O127" s="224"/>
      <c r="P127" s="224"/>
      <c r="Q127" s="224"/>
    </row>
    <row r="128" spans="3:17" s="3" customFormat="1" hidden="1" x14ac:dyDescent="0.3">
      <c r="C128" s="224"/>
      <c r="D128" s="224"/>
      <c r="E128" s="224"/>
      <c r="F128" s="224"/>
      <c r="G128" s="224"/>
      <c r="H128" s="224"/>
      <c r="I128" s="224"/>
      <c r="J128" s="224"/>
      <c r="K128" s="224"/>
      <c r="L128" s="224"/>
      <c r="M128" s="224"/>
      <c r="N128" s="224"/>
      <c r="O128" s="224"/>
      <c r="P128" s="224"/>
      <c r="Q128" s="224"/>
    </row>
    <row r="129" spans="3:17" s="3" customFormat="1" hidden="1" x14ac:dyDescent="0.3">
      <c r="C129" s="224"/>
      <c r="D129" s="224"/>
      <c r="E129" s="224"/>
      <c r="F129" s="224"/>
      <c r="G129" s="224"/>
      <c r="H129" s="224"/>
      <c r="I129" s="224"/>
      <c r="J129" s="224"/>
      <c r="K129" s="224"/>
      <c r="L129" s="224"/>
      <c r="M129" s="224"/>
      <c r="N129" s="224"/>
      <c r="O129" s="224"/>
      <c r="P129" s="224"/>
      <c r="Q129" s="224"/>
    </row>
    <row r="130" spans="3:17" s="3" customFormat="1" hidden="1" x14ac:dyDescent="0.3">
      <c r="C130" s="224"/>
      <c r="D130" s="224"/>
      <c r="E130" s="224"/>
      <c r="F130" s="224"/>
      <c r="G130" s="224"/>
      <c r="H130" s="224"/>
      <c r="I130" s="224"/>
      <c r="J130" s="224"/>
      <c r="K130" s="224"/>
      <c r="L130" s="224"/>
      <c r="M130" s="224"/>
      <c r="N130" s="224"/>
      <c r="O130" s="224"/>
      <c r="P130" s="224"/>
      <c r="Q130" s="224"/>
    </row>
    <row r="131" spans="3:17" s="3" customFormat="1" hidden="1" x14ac:dyDescent="0.3">
      <c r="C131" s="224"/>
      <c r="D131" s="224"/>
      <c r="E131" s="224"/>
      <c r="F131" s="224"/>
      <c r="G131" s="224"/>
      <c r="H131" s="224"/>
      <c r="I131" s="224"/>
      <c r="J131" s="224"/>
      <c r="K131" s="224"/>
      <c r="L131" s="224"/>
      <c r="M131" s="224"/>
      <c r="N131" s="224"/>
      <c r="O131" s="224"/>
      <c r="P131" s="224"/>
      <c r="Q131" s="224"/>
    </row>
    <row r="132" spans="3:17" s="3" customFormat="1" hidden="1" x14ac:dyDescent="0.3">
      <c r="C132" s="224"/>
      <c r="D132" s="224"/>
      <c r="E132" s="224"/>
      <c r="F132" s="224"/>
      <c r="G132" s="224"/>
      <c r="H132" s="224"/>
      <c r="I132" s="224"/>
      <c r="J132" s="224"/>
      <c r="K132" s="224"/>
      <c r="L132" s="224"/>
      <c r="M132" s="224"/>
      <c r="N132" s="224"/>
      <c r="O132" s="224"/>
      <c r="P132" s="224"/>
      <c r="Q132" s="224"/>
    </row>
    <row r="133" spans="3:17" s="3" customFormat="1" hidden="1" x14ac:dyDescent="0.3">
      <c r="C133" s="224"/>
      <c r="D133" s="224"/>
      <c r="E133" s="224"/>
      <c r="F133" s="224"/>
      <c r="G133" s="224"/>
      <c r="H133" s="224"/>
      <c r="I133" s="224"/>
      <c r="J133" s="224"/>
      <c r="K133" s="224"/>
      <c r="L133" s="224"/>
      <c r="M133" s="224"/>
      <c r="N133" s="224"/>
      <c r="O133" s="224"/>
      <c r="P133" s="224"/>
      <c r="Q133" s="224"/>
    </row>
    <row r="134" spans="3:17" s="3" customFormat="1" hidden="1" x14ac:dyDescent="0.3">
      <c r="C134" s="224"/>
      <c r="D134" s="224"/>
      <c r="E134" s="224"/>
      <c r="F134" s="224"/>
      <c r="G134" s="224"/>
      <c r="H134" s="224"/>
      <c r="I134" s="224"/>
      <c r="J134" s="224"/>
      <c r="K134" s="224"/>
      <c r="L134" s="224"/>
      <c r="M134" s="224"/>
      <c r="N134" s="224"/>
      <c r="O134" s="224"/>
      <c r="P134" s="224"/>
      <c r="Q134" s="224"/>
    </row>
    <row r="135" spans="3:17" s="3" customFormat="1" hidden="1" x14ac:dyDescent="0.3">
      <c r="C135" s="224"/>
      <c r="D135" s="224"/>
      <c r="E135" s="224"/>
      <c r="F135" s="224"/>
      <c r="G135" s="224"/>
      <c r="H135" s="224"/>
      <c r="I135" s="224"/>
      <c r="J135" s="224"/>
      <c r="K135" s="224"/>
      <c r="L135" s="224"/>
      <c r="M135" s="224"/>
      <c r="N135" s="224"/>
      <c r="O135" s="224"/>
      <c r="P135" s="224"/>
      <c r="Q135" s="224"/>
    </row>
    <row r="136" spans="3:17" s="3" customFormat="1" hidden="1" x14ac:dyDescent="0.3">
      <c r="C136" s="224"/>
      <c r="D136" s="224"/>
      <c r="E136" s="224"/>
      <c r="F136" s="224"/>
      <c r="G136" s="224"/>
      <c r="H136" s="224"/>
      <c r="I136" s="224"/>
      <c r="J136" s="224"/>
      <c r="K136" s="224"/>
      <c r="L136" s="224"/>
      <c r="M136" s="224"/>
      <c r="N136" s="224"/>
      <c r="O136" s="224"/>
      <c r="P136" s="224"/>
      <c r="Q136" s="224"/>
    </row>
    <row r="137" spans="3:17" s="3" customFormat="1" hidden="1" x14ac:dyDescent="0.3">
      <c r="C137" s="224"/>
      <c r="D137" s="224"/>
      <c r="E137" s="224"/>
      <c r="F137" s="224"/>
      <c r="G137" s="224"/>
      <c r="H137" s="224"/>
      <c r="I137" s="224"/>
      <c r="J137" s="224"/>
      <c r="K137" s="224"/>
      <c r="L137" s="224"/>
      <c r="M137" s="224"/>
      <c r="N137" s="224"/>
      <c r="O137" s="224"/>
      <c r="P137" s="224"/>
      <c r="Q137" s="224"/>
    </row>
    <row r="138" spans="3:17" s="3" customFormat="1" hidden="1" x14ac:dyDescent="0.3">
      <c r="C138" s="224"/>
      <c r="D138" s="224"/>
      <c r="E138" s="224"/>
      <c r="F138" s="224"/>
      <c r="G138" s="224"/>
      <c r="H138" s="224"/>
      <c r="I138" s="224"/>
      <c r="J138" s="224"/>
      <c r="K138" s="224"/>
      <c r="L138" s="224"/>
      <c r="M138" s="224"/>
      <c r="N138" s="224"/>
      <c r="O138" s="224"/>
      <c r="P138" s="224"/>
      <c r="Q138" s="224"/>
    </row>
    <row r="139" spans="3:17" s="3" customFormat="1" hidden="1" x14ac:dyDescent="0.3">
      <c r="C139" s="224"/>
      <c r="D139" s="224"/>
      <c r="E139" s="224"/>
      <c r="F139" s="224"/>
      <c r="G139" s="224"/>
      <c r="H139" s="224"/>
      <c r="I139" s="224"/>
      <c r="J139" s="224"/>
      <c r="K139" s="224"/>
      <c r="L139" s="224"/>
      <c r="M139" s="224"/>
      <c r="N139" s="224"/>
      <c r="O139" s="224"/>
      <c r="P139" s="224"/>
      <c r="Q139" s="224"/>
    </row>
    <row r="140" spans="3:17" s="3" customFormat="1" hidden="1" x14ac:dyDescent="0.3">
      <c r="C140" s="224"/>
      <c r="D140" s="224"/>
      <c r="E140" s="224"/>
      <c r="F140" s="224"/>
      <c r="G140" s="224"/>
      <c r="H140" s="224"/>
      <c r="I140" s="224"/>
      <c r="J140" s="224"/>
      <c r="K140" s="224"/>
      <c r="L140" s="224"/>
      <c r="M140" s="224"/>
      <c r="N140" s="224"/>
      <c r="O140" s="224"/>
      <c r="P140" s="224"/>
      <c r="Q140" s="224"/>
    </row>
    <row r="141" spans="3:17" s="3" customFormat="1" hidden="1" x14ac:dyDescent="0.3">
      <c r="C141" s="224"/>
      <c r="D141" s="224"/>
      <c r="E141" s="224"/>
      <c r="F141" s="224"/>
      <c r="G141" s="224"/>
      <c r="H141" s="224"/>
      <c r="I141" s="224"/>
      <c r="J141" s="224"/>
      <c r="K141" s="224"/>
      <c r="L141" s="224"/>
      <c r="M141" s="224"/>
      <c r="N141" s="224"/>
      <c r="O141" s="224"/>
      <c r="P141" s="224"/>
      <c r="Q141" s="224"/>
    </row>
    <row r="142" spans="3:17" s="3" customFormat="1" hidden="1" x14ac:dyDescent="0.3">
      <c r="C142" s="224"/>
      <c r="D142" s="224"/>
      <c r="E142" s="224"/>
      <c r="F142" s="224"/>
      <c r="G142" s="224"/>
      <c r="H142" s="224"/>
      <c r="I142" s="224"/>
      <c r="J142" s="224"/>
      <c r="K142" s="224"/>
      <c r="L142" s="224"/>
      <c r="M142" s="224"/>
      <c r="N142" s="224"/>
      <c r="O142" s="224"/>
      <c r="P142" s="224"/>
      <c r="Q142" s="224"/>
    </row>
    <row r="143" spans="3:17" s="3" customFormat="1" hidden="1" x14ac:dyDescent="0.3">
      <c r="C143" s="224"/>
      <c r="D143" s="224"/>
      <c r="E143" s="224"/>
      <c r="F143" s="224"/>
      <c r="G143" s="224"/>
      <c r="H143" s="224"/>
      <c r="I143" s="224"/>
      <c r="J143" s="224"/>
      <c r="K143" s="224"/>
      <c r="L143" s="224"/>
      <c r="M143" s="224"/>
      <c r="N143" s="224"/>
      <c r="O143" s="224"/>
      <c r="P143" s="224"/>
      <c r="Q143" s="224"/>
    </row>
    <row r="144" spans="3:17" s="3" customFormat="1" hidden="1" x14ac:dyDescent="0.3">
      <c r="C144" s="224"/>
      <c r="D144" s="224"/>
      <c r="E144" s="224"/>
      <c r="F144" s="224"/>
      <c r="G144" s="224"/>
      <c r="H144" s="224"/>
      <c r="I144" s="224"/>
      <c r="J144" s="224"/>
      <c r="K144" s="224"/>
      <c r="L144" s="224"/>
      <c r="M144" s="224"/>
      <c r="N144" s="224"/>
      <c r="O144" s="224"/>
      <c r="P144" s="224"/>
      <c r="Q144" s="224"/>
    </row>
    <row r="145" spans="3:17" s="3" customFormat="1" hidden="1" x14ac:dyDescent="0.3">
      <c r="C145" s="224"/>
      <c r="D145" s="224"/>
      <c r="E145" s="224"/>
      <c r="F145" s="224"/>
      <c r="G145" s="224"/>
      <c r="H145" s="224"/>
      <c r="I145" s="224"/>
      <c r="J145" s="224"/>
      <c r="K145" s="224"/>
      <c r="L145" s="224"/>
      <c r="M145" s="224"/>
      <c r="N145" s="224"/>
      <c r="O145" s="224"/>
      <c r="P145" s="224"/>
      <c r="Q145" s="224"/>
    </row>
    <row r="146" spans="3:17" s="3" customFormat="1" hidden="1" x14ac:dyDescent="0.3">
      <c r="C146" s="224"/>
      <c r="D146" s="224"/>
      <c r="E146" s="224"/>
      <c r="F146" s="224"/>
      <c r="G146" s="224"/>
      <c r="H146" s="224"/>
      <c r="I146" s="224"/>
      <c r="J146" s="224"/>
      <c r="K146" s="224"/>
      <c r="L146" s="224"/>
      <c r="M146" s="224"/>
      <c r="N146" s="224"/>
      <c r="O146" s="224"/>
      <c r="P146" s="224"/>
      <c r="Q146" s="224"/>
    </row>
    <row r="147" spans="3:17" s="3" customFormat="1" hidden="1" x14ac:dyDescent="0.3">
      <c r="C147" s="224"/>
      <c r="D147" s="224"/>
      <c r="E147" s="224"/>
      <c r="F147" s="224"/>
      <c r="G147" s="224"/>
      <c r="H147" s="224"/>
      <c r="I147" s="224"/>
      <c r="J147" s="224"/>
      <c r="K147" s="224"/>
      <c r="L147" s="224"/>
      <c r="M147" s="224"/>
      <c r="N147" s="224"/>
      <c r="O147" s="224"/>
      <c r="P147" s="224"/>
      <c r="Q147" s="224"/>
    </row>
    <row r="148" spans="3:17" s="3" customFormat="1" hidden="1" x14ac:dyDescent="0.3">
      <c r="C148" s="224"/>
      <c r="D148" s="224"/>
      <c r="E148" s="224"/>
      <c r="F148" s="224"/>
      <c r="G148" s="224"/>
      <c r="H148" s="224"/>
      <c r="I148" s="224"/>
      <c r="J148" s="224"/>
      <c r="K148" s="224"/>
      <c r="L148" s="224"/>
      <c r="M148" s="224"/>
      <c r="N148" s="224"/>
      <c r="O148" s="224"/>
      <c r="P148" s="224"/>
      <c r="Q148" s="224"/>
    </row>
    <row r="149" spans="3:17" s="3" customFormat="1" hidden="1" x14ac:dyDescent="0.3">
      <c r="C149" s="224"/>
      <c r="D149" s="224"/>
      <c r="E149" s="224"/>
      <c r="F149" s="224"/>
      <c r="G149" s="224"/>
      <c r="H149" s="224"/>
      <c r="I149" s="224"/>
      <c r="J149" s="224"/>
      <c r="K149" s="224"/>
      <c r="L149" s="224"/>
      <c r="M149" s="224"/>
      <c r="N149" s="224"/>
      <c r="O149" s="224"/>
      <c r="P149" s="224"/>
      <c r="Q149" s="224"/>
    </row>
    <row r="150" spans="3:17" s="3" customFormat="1" hidden="1" x14ac:dyDescent="0.3">
      <c r="C150" s="224"/>
      <c r="D150" s="224"/>
      <c r="E150" s="224"/>
      <c r="F150" s="224"/>
      <c r="G150" s="224"/>
      <c r="H150" s="224"/>
      <c r="I150" s="224"/>
      <c r="J150" s="224"/>
      <c r="K150" s="224"/>
      <c r="L150" s="224"/>
      <c r="M150" s="224"/>
      <c r="N150" s="224"/>
      <c r="O150" s="224"/>
      <c r="P150" s="224"/>
      <c r="Q150" s="224"/>
    </row>
    <row r="151" spans="3:17" s="3" customFormat="1" hidden="1" x14ac:dyDescent="0.3">
      <c r="C151" s="224"/>
      <c r="D151" s="224"/>
      <c r="E151" s="224"/>
      <c r="F151" s="224"/>
      <c r="G151" s="224"/>
      <c r="H151" s="224"/>
      <c r="I151" s="224"/>
      <c r="J151" s="224"/>
      <c r="K151" s="224"/>
      <c r="L151" s="224"/>
      <c r="M151" s="224"/>
      <c r="N151" s="224"/>
      <c r="O151" s="224"/>
      <c r="P151" s="224"/>
      <c r="Q151" s="224"/>
    </row>
    <row r="152" spans="3:17" s="3" customFormat="1" hidden="1" x14ac:dyDescent="0.3">
      <c r="C152" s="224"/>
      <c r="D152" s="224"/>
      <c r="E152" s="224"/>
      <c r="F152" s="224"/>
      <c r="G152" s="224"/>
      <c r="H152" s="224"/>
      <c r="I152" s="224"/>
      <c r="J152" s="224"/>
      <c r="K152" s="224"/>
      <c r="L152" s="224"/>
      <c r="M152" s="224"/>
      <c r="N152" s="224"/>
      <c r="O152" s="224"/>
      <c r="P152" s="224"/>
      <c r="Q152" s="224"/>
    </row>
    <row r="153" spans="3:17" s="3" customFormat="1" hidden="1" x14ac:dyDescent="0.3">
      <c r="C153" s="224"/>
      <c r="D153" s="224"/>
      <c r="E153" s="224"/>
      <c r="F153" s="224"/>
      <c r="G153" s="224"/>
      <c r="H153" s="224"/>
      <c r="I153" s="224"/>
      <c r="J153" s="224"/>
      <c r="K153" s="224"/>
      <c r="L153" s="224"/>
      <c r="M153" s="224"/>
      <c r="N153" s="224"/>
      <c r="O153" s="224"/>
      <c r="P153" s="224"/>
      <c r="Q153" s="224"/>
    </row>
    <row r="154" spans="3:17" s="3" customFormat="1" hidden="1" x14ac:dyDescent="0.3">
      <c r="C154" s="224"/>
      <c r="D154" s="224"/>
      <c r="E154" s="224"/>
      <c r="F154" s="224"/>
      <c r="G154" s="224"/>
      <c r="H154" s="224"/>
      <c r="I154" s="224"/>
      <c r="J154" s="224"/>
      <c r="K154" s="224"/>
      <c r="L154" s="224"/>
      <c r="M154" s="224"/>
      <c r="N154" s="224"/>
      <c r="O154" s="224"/>
      <c r="P154" s="224"/>
      <c r="Q154" s="224"/>
    </row>
    <row r="155" spans="3:17" s="3" customFormat="1" hidden="1" x14ac:dyDescent="0.3">
      <c r="C155" s="224"/>
      <c r="D155" s="224"/>
      <c r="E155" s="224"/>
      <c r="F155" s="224"/>
      <c r="G155" s="224"/>
      <c r="H155" s="224"/>
      <c r="I155" s="224"/>
      <c r="J155" s="224"/>
      <c r="K155" s="224"/>
      <c r="L155" s="224"/>
      <c r="M155" s="224"/>
      <c r="N155" s="224"/>
      <c r="O155" s="224"/>
      <c r="P155" s="224"/>
      <c r="Q155" s="224"/>
    </row>
    <row r="156" spans="3:17" s="3" customFormat="1" hidden="1" x14ac:dyDescent="0.3">
      <c r="C156" s="224"/>
      <c r="D156" s="224"/>
      <c r="E156" s="224"/>
      <c r="F156" s="224"/>
      <c r="G156" s="224"/>
      <c r="H156" s="224"/>
      <c r="I156" s="224"/>
      <c r="J156" s="224"/>
      <c r="K156" s="224"/>
      <c r="L156" s="224"/>
      <c r="M156" s="224"/>
      <c r="N156" s="224"/>
      <c r="O156" s="224"/>
      <c r="P156" s="224"/>
      <c r="Q156" s="224"/>
    </row>
    <row r="157" spans="3:17" s="3" customFormat="1" hidden="1" x14ac:dyDescent="0.3">
      <c r="C157" s="224"/>
      <c r="D157" s="224"/>
      <c r="E157" s="224"/>
      <c r="F157" s="224"/>
      <c r="G157" s="224"/>
      <c r="H157" s="224"/>
      <c r="I157" s="224"/>
      <c r="J157" s="224"/>
      <c r="K157" s="224"/>
      <c r="L157" s="224"/>
      <c r="M157" s="224"/>
      <c r="N157" s="224"/>
      <c r="O157" s="224"/>
      <c r="P157" s="224"/>
      <c r="Q157" s="224"/>
    </row>
    <row r="158" spans="3:17" s="3" customFormat="1" hidden="1" x14ac:dyDescent="0.3">
      <c r="C158" s="224"/>
      <c r="D158" s="224"/>
      <c r="E158" s="224"/>
      <c r="F158" s="224"/>
      <c r="G158" s="224"/>
      <c r="H158" s="224"/>
      <c r="I158" s="224"/>
      <c r="J158" s="224"/>
      <c r="K158" s="224"/>
      <c r="L158" s="224"/>
      <c r="M158" s="224"/>
      <c r="N158" s="224"/>
      <c r="O158" s="224"/>
      <c r="P158" s="224"/>
      <c r="Q158" s="224"/>
    </row>
    <row r="159" spans="3:17" s="3" customFormat="1" hidden="1" x14ac:dyDescent="0.3">
      <c r="C159" s="224"/>
      <c r="D159" s="224"/>
      <c r="E159" s="224"/>
      <c r="F159" s="224"/>
      <c r="G159" s="224"/>
      <c r="H159" s="224"/>
      <c r="I159" s="224"/>
      <c r="J159" s="224"/>
      <c r="K159" s="224"/>
      <c r="L159" s="224"/>
      <c r="M159" s="224"/>
      <c r="N159" s="224"/>
      <c r="O159" s="224"/>
      <c r="P159" s="224"/>
      <c r="Q159" s="224"/>
    </row>
    <row r="160" spans="3:17" s="3" customFormat="1" hidden="1" x14ac:dyDescent="0.3">
      <c r="C160" s="224"/>
      <c r="D160" s="224"/>
      <c r="E160" s="224"/>
      <c r="F160" s="224"/>
      <c r="G160" s="224"/>
      <c r="H160" s="224"/>
      <c r="I160" s="224"/>
      <c r="J160" s="224"/>
      <c r="K160" s="224"/>
      <c r="L160" s="224"/>
      <c r="M160" s="224"/>
      <c r="N160" s="224"/>
      <c r="O160" s="224"/>
      <c r="P160" s="224"/>
      <c r="Q160" s="224"/>
    </row>
    <row r="161" spans="3:17" s="3" customFormat="1" hidden="1" x14ac:dyDescent="0.3">
      <c r="C161" s="224"/>
      <c r="D161" s="224"/>
      <c r="E161" s="224"/>
      <c r="F161" s="224"/>
      <c r="G161" s="224"/>
      <c r="H161" s="224"/>
      <c r="I161" s="224"/>
      <c r="J161" s="224"/>
      <c r="K161" s="224"/>
      <c r="L161" s="224"/>
      <c r="M161" s="224"/>
      <c r="N161" s="224"/>
      <c r="O161" s="224"/>
      <c r="P161" s="224"/>
      <c r="Q161" s="224"/>
    </row>
    <row r="162" spans="3:17" s="3" customFormat="1" hidden="1" x14ac:dyDescent="0.3">
      <c r="C162" s="224"/>
      <c r="D162" s="224"/>
      <c r="E162" s="224"/>
      <c r="F162" s="224"/>
      <c r="G162" s="224"/>
      <c r="H162" s="224"/>
      <c r="I162" s="224"/>
      <c r="J162" s="224"/>
      <c r="K162" s="224"/>
      <c r="L162" s="224"/>
      <c r="M162" s="224"/>
      <c r="N162" s="224"/>
      <c r="O162" s="224"/>
      <c r="P162" s="224"/>
      <c r="Q162" s="224"/>
    </row>
    <row r="163" spans="3:17" s="3" customFormat="1" hidden="1" x14ac:dyDescent="0.3">
      <c r="C163" s="224"/>
      <c r="D163" s="224"/>
      <c r="E163" s="224"/>
      <c r="F163" s="224"/>
      <c r="G163" s="224"/>
      <c r="H163" s="224"/>
      <c r="I163" s="224"/>
      <c r="J163" s="224"/>
      <c r="K163" s="224"/>
      <c r="L163" s="224"/>
      <c r="M163" s="224"/>
      <c r="N163" s="224"/>
      <c r="O163" s="224"/>
      <c r="P163" s="224"/>
      <c r="Q163" s="224"/>
    </row>
    <row r="164" spans="3:17" s="3" customFormat="1" hidden="1" x14ac:dyDescent="0.3">
      <c r="C164" s="224"/>
      <c r="D164" s="224"/>
      <c r="E164" s="224"/>
      <c r="F164" s="224"/>
      <c r="G164" s="224"/>
      <c r="H164" s="224"/>
      <c r="I164" s="224"/>
      <c r="J164" s="224"/>
      <c r="K164" s="224"/>
      <c r="L164" s="224"/>
      <c r="M164" s="224"/>
      <c r="N164" s="224"/>
      <c r="O164" s="224"/>
      <c r="P164" s="224"/>
      <c r="Q164" s="224"/>
    </row>
    <row r="165" spans="3:17" s="3" customFormat="1" hidden="1" x14ac:dyDescent="0.3">
      <c r="C165" s="224"/>
      <c r="D165" s="224"/>
      <c r="E165" s="224"/>
      <c r="F165" s="224"/>
      <c r="G165" s="224"/>
      <c r="H165" s="224"/>
      <c r="I165" s="224"/>
      <c r="J165" s="224"/>
      <c r="K165" s="224"/>
      <c r="L165" s="224"/>
      <c r="M165" s="224"/>
      <c r="N165" s="224"/>
      <c r="O165" s="224"/>
      <c r="P165" s="224"/>
      <c r="Q165" s="224"/>
    </row>
    <row r="166" spans="3:17" s="3" customFormat="1" hidden="1" x14ac:dyDescent="0.3">
      <c r="C166" s="224"/>
      <c r="D166" s="224"/>
      <c r="E166" s="224"/>
      <c r="F166" s="224"/>
      <c r="G166" s="224"/>
      <c r="H166" s="224"/>
      <c r="I166" s="224"/>
      <c r="J166" s="224"/>
      <c r="K166" s="224"/>
      <c r="L166" s="224"/>
      <c r="M166" s="224"/>
      <c r="N166" s="224"/>
      <c r="O166" s="224"/>
      <c r="P166" s="224"/>
      <c r="Q166" s="224"/>
    </row>
    <row r="167" spans="3:17" s="3" customFormat="1" hidden="1" x14ac:dyDescent="0.3">
      <c r="C167" s="224"/>
      <c r="D167" s="224"/>
      <c r="E167" s="224"/>
      <c r="F167" s="224"/>
      <c r="G167" s="224"/>
      <c r="H167" s="224"/>
      <c r="I167" s="224"/>
      <c r="J167" s="224"/>
      <c r="K167" s="224"/>
      <c r="L167" s="224"/>
      <c r="M167" s="224"/>
      <c r="N167" s="224"/>
      <c r="O167" s="224"/>
      <c r="P167" s="224"/>
      <c r="Q167" s="224"/>
    </row>
    <row r="168" spans="3:17" s="3" customFormat="1" hidden="1" x14ac:dyDescent="0.3">
      <c r="C168" s="224"/>
      <c r="D168" s="224"/>
      <c r="E168" s="224"/>
      <c r="F168" s="224"/>
      <c r="G168" s="224"/>
      <c r="H168" s="224"/>
      <c r="I168" s="224"/>
      <c r="J168" s="224"/>
      <c r="K168" s="224"/>
      <c r="L168" s="224"/>
      <c r="M168" s="224"/>
      <c r="N168" s="224"/>
      <c r="O168" s="224"/>
      <c r="P168" s="224"/>
      <c r="Q168" s="224"/>
    </row>
    <row r="169" spans="3:17" s="3" customFormat="1" hidden="1" x14ac:dyDescent="0.3">
      <c r="C169" s="224"/>
      <c r="D169" s="224"/>
      <c r="E169" s="224"/>
      <c r="F169" s="224"/>
      <c r="G169" s="224"/>
      <c r="H169" s="224"/>
      <c r="I169" s="224"/>
      <c r="J169" s="224"/>
      <c r="K169" s="224"/>
      <c r="L169" s="224"/>
      <c r="M169" s="224"/>
      <c r="N169" s="224"/>
      <c r="O169" s="224"/>
      <c r="P169" s="224"/>
      <c r="Q169" s="224"/>
    </row>
    <row r="170" spans="3:17" s="3" customFormat="1" hidden="1" x14ac:dyDescent="0.3">
      <c r="C170" s="224"/>
      <c r="D170" s="224"/>
      <c r="E170" s="224"/>
      <c r="F170" s="224"/>
      <c r="G170" s="224"/>
      <c r="H170" s="224"/>
      <c r="I170" s="224"/>
      <c r="J170" s="224"/>
      <c r="K170" s="224"/>
      <c r="L170" s="224"/>
      <c r="M170" s="224"/>
      <c r="N170" s="224"/>
      <c r="O170" s="224"/>
      <c r="P170" s="224"/>
      <c r="Q170" s="224"/>
    </row>
    <row r="171" spans="3:17" s="3" customFormat="1" hidden="1" x14ac:dyDescent="0.3">
      <c r="C171" s="224"/>
      <c r="D171" s="224"/>
      <c r="E171" s="224"/>
      <c r="F171" s="224"/>
      <c r="G171" s="224"/>
      <c r="H171" s="224"/>
      <c r="I171" s="224"/>
      <c r="J171" s="224"/>
      <c r="K171" s="224"/>
      <c r="L171" s="224"/>
      <c r="M171" s="224"/>
      <c r="N171" s="224"/>
      <c r="O171" s="224"/>
      <c r="P171" s="224"/>
      <c r="Q171" s="224"/>
    </row>
    <row r="172" spans="3:17" s="3" customFormat="1" hidden="1" x14ac:dyDescent="0.3">
      <c r="C172" s="224"/>
      <c r="D172" s="224"/>
      <c r="E172" s="224"/>
      <c r="F172" s="224"/>
      <c r="G172" s="224"/>
      <c r="H172" s="224"/>
      <c r="I172" s="224"/>
      <c r="J172" s="224"/>
      <c r="K172" s="224"/>
      <c r="L172" s="224"/>
      <c r="M172" s="224"/>
      <c r="N172" s="224"/>
      <c r="O172" s="224"/>
      <c r="P172" s="224"/>
      <c r="Q172" s="224"/>
    </row>
    <row r="173" spans="3:17" s="3" customFormat="1" hidden="1" x14ac:dyDescent="0.3">
      <c r="C173" s="224"/>
      <c r="D173" s="224"/>
      <c r="E173" s="224"/>
      <c r="F173" s="224"/>
      <c r="G173" s="224"/>
      <c r="H173" s="224"/>
      <c r="I173" s="224"/>
      <c r="J173" s="224"/>
      <c r="K173" s="224"/>
      <c r="L173" s="224"/>
      <c r="M173" s="224"/>
      <c r="N173" s="224"/>
      <c r="O173" s="224"/>
      <c r="P173" s="224"/>
      <c r="Q173" s="224"/>
    </row>
    <row r="174" spans="3:17" s="3" customFormat="1" hidden="1" x14ac:dyDescent="0.3">
      <c r="C174" s="224"/>
      <c r="D174" s="224"/>
      <c r="E174" s="224"/>
      <c r="F174" s="224"/>
      <c r="G174" s="224"/>
      <c r="H174" s="224"/>
      <c r="I174" s="224"/>
      <c r="J174" s="224"/>
      <c r="K174" s="224"/>
      <c r="L174" s="224"/>
      <c r="M174" s="224"/>
      <c r="N174" s="224"/>
      <c r="O174" s="224"/>
      <c r="P174" s="224"/>
      <c r="Q174" s="224"/>
    </row>
    <row r="175" spans="3:17" s="3" customFormat="1" hidden="1" x14ac:dyDescent="0.3">
      <c r="C175" s="224"/>
      <c r="D175" s="224"/>
      <c r="E175" s="224"/>
      <c r="F175" s="224"/>
      <c r="G175" s="224"/>
      <c r="H175" s="224"/>
      <c r="I175" s="224"/>
      <c r="J175" s="224"/>
      <c r="K175" s="224"/>
      <c r="L175" s="224"/>
      <c r="M175" s="224"/>
      <c r="N175" s="224"/>
      <c r="O175" s="224"/>
      <c r="P175" s="224"/>
      <c r="Q175" s="224"/>
    </row>
    <row r="176" spans="3:17" s="3" customFormat="1" hidden="1" x14ac:dyDescent="0.3">
      <c r="C176" s="224"/>
      <c r="D176" s="224"/>
      <c r="E176" s="224"/>
      <c r="F176" s="224"/>
      <c r="G176" s="224"/>
      <c r="H176" s="224"/>
      <c r="I176" s="224"/>
      <c r="J176" s="224"/>
      <c r="K176" s="224"/>
      <c r="L176" s="224"/>
      <c r="M176" s="224"/>
      <c r="N176" s="224"/>
      <c r="O176" s="224"/>
      <c r="P176" s="224"/>
      <c r="Q176" s="224"/>
    </row>
    <row r="177" spans="3:17" s="3" customFormat="1" hidden="1" x14ac:dyDescent="0.3">
      <c r="C177" s="224"/>
      <c r="D177" s="224"/>
      <c r="E177" s="224"/>
      <c r="F177" s="224"/>
      <c r="G177" s="224"/>
      <c r="H177" s="224"/>
      <c r="I177" s="224"/>
      <c r="J177" s="224"/>
      <c r="K177" s="224"/>
      <c r="L177" s="224"/>
      <c r="M177" s="224"/>
      <c r="N177" s="224"/>
      <c r="O177" s="224"/>
      <c r="P177" s="224"/>
      <c r="Q177" s="224"/>
    </row>
    <row r="178" spans="3:17" s="3" customFormat="1" hidden="1" x14ac:dyDescent="0.3">
      <c r="C178" s="224"/>
      <c r="D178" s="224"/>
      <c r="E178" s="224"/>
      <c r="F178" s="224"/>
      <c r="G178" s="224"/>
      <c r="H178" s="224"/>
      <c r="I178" s="224"/>
      <c r="J178" s="224"/>
      <c r="K178" s="224"/>
      <c r="L178" s="224"/>
      <c r="M178" s="224"/>
      <c r="N178" s="224"/>
      <c r="O178" s="224"/>
      <c r="P178" s="224"/>
      <c r="Q178" s="224"/>
    </row>
    <row r="179" spans="3:17" s="3" customFormat="1" hidden="1" x14ac:dyDescent="0.3">
      <c r="C179" s="224"/>
      <c r="D179" s="224"/>
      <c r="E179" s="224"/>
      <c r="F179" s="224"/>
      <c r="G179" s="224"/>
      <c r="H179" s="224"/>
      <c r="I179" s="224"/>
      <c r="J179" s="224"/>
      <c r="K179" s="224"/>
      <c r="L179" s="224"/>
      <c r="M179" s="224"/>
      <c r="N179" s="224"/>
      <c r="O179" s="224"/>
      <c r="P179" s="224"/>
      <c r="Q179" s="224"/>
    </row>
    <row r="180" spans="3:17" s="3" customFormat="1" hidden="1" x14ac:dyDescent="0.3">
      <c r="C180" s="224"/>
      <c r="D180" s="224"/>
      <c r="E180" s="224"/>
      <c r="F180" s="224"/>
      <c r="G180" s="224"/>
      <c r="H180" s="224"/>
      <c r="I180" s="224"/>
      <c r="J180" s="224"/>
      <c r="K180" s="224"/>
      <c r="L180" s="224"/>
      <c r="M180" s="224"/>
      <c r="N180" s="224"/>
      <c r="O180" s="224"/>
      <c r="P180" s="224"/>
      <c r="Q180" s="224"/>
    </row>
    <row r="181" spans="3:17" s="3" customFormat="1" hidden="1" x14ac:dyDescent="0.3">
      <c r="C181" s="224"/>
      <c r="D181" s="224"/>
      <c r="E181" s="224"/>
      <c r="F181" s="224"/>
      <c r="G181" s="224"/>
      <c r="H181" s="224"/>
      <c r="I181" s="224"/>
      <c r="J181" s="224"/>
      <c r="K181" s="224"/>
      <c r="L181" s="224"/>
      <c r="M181" s="224"/>
      <c r="N181" s="224"/>
      <c r="O181" s="224"/>
      <c r="P181" s="224"/>
      <c r="Q181" s="224"/>
    </row>
    <row r="182" spans="3:17" s="3" customFormat="1" hidden="1" x14ac:dyDescent="0.3">
      <c r="C182" s="224"/>
      <c r="D182" s="224"/>
      <c r="E182" s="224"/>
      <c r="F182" s="224"/>
      <c r="G182" s="224"/>
      <c r="H182" s="224"/>
      <c r="I182" s="224"/>
      <c r="J182" s="224"/>
      <c r="K182" s="224"/>
      <c r="L182" s="224"/>
      <c r="M182" s="224"/>
      <c r="N182" s="224"/>
      <c r="O182" s="224"/>
      <c r="P182" s="224"/>
      <c r="Q182" s="224"/>
    </row>
    <row r="183" spans="3:17" s="3" customFormat="1" hidden="1" x14ac:dyDescent="0.3">
      <c r="C183" s="224"/>
      <c r="D183" s="224"/>
      <c r="E183" s="224"/>
      <c r="F183" s="224"/>
      <c r="G183" s="224"/>
      <c r="H183" s="224"/>
      <c r="I183" s="224"/>
      <c r="J183" s="224"/>
      <c r="K183" s="224"/>
      <c r="L183" s="224"/>
      <c r="M183" s="224"/>
      <c r="N183" s="224"/>
      <c r="O183" s="224"/>
      <c r="P183" s="224"/>
      <c r="Q183" s="224"/>
    </row>
    <row r="184" spans="3:17" s="3" customFormat="1" hidden="1" x14ac:dyDescent="0.3">
      <c r="C184" s="224"/>
      <c r="D184" s="224"/>
      <c r="E184" s="224"/>
      <c r="F184" s="224"/>
      <c r="G184" s="224"/>
      <c r="H184" s="224"/>
      <c r="I184" s="224"/>
      <c r="J184" s="224"/>
      <c r="K184" s="224"/>
      <c r="L184" s="224"/>
      <c r="M184" s="224"/>
      <c r="N184" s="224"/>
      <c r="O184" s="224"/>
      <c r="P184" s="224"/>
      <c r="Q184" s="224"/>
    </row>
    <row r="185" spans="3:17" s="3" customFormat="1" hidden="1" x14ac:dyDescent="0.3">
      <c r="C185" s="224"/>
      <c r="D185" s="224"/>
      <c r="E185" s="224"/>
      <c r="F185" s="224"/>
      <c r="G185" s="224"/>
      <c r="H185" s="224"/>
      <c r="I185" s="224"/>
      <c r="J185" s="224"/>
      <c r="K185" s="224"/>
      <c r="L185" s="224"/>
      <c r="M185" s="224"/>
      <c r="N185" s="224"/>
      <c r="O185" s="224"/>
      <c r="P185" s="224"/>
      <c r="Q185" s="224"/>
    </row>
    <row r="186" spans="3:17" s="3" customFormat="1" hidden="1" x14ac:dyDescent="0.3">
      <c r="C186" s="224"/>
      <c r="D186" s="224"/>
      <c r="E186" s="224"/>
      <c r="F186" s="224"/>
      <c r="G186" s="224"/>
      <c r="H186" s="224"/>
      <c r="I186" s="224"/>
      <c r="J186" s="224"/>
      <c r="K186" s="224"/>
      <c r="L186" s="224"/>
      <c r="M186" s="224"/>
      <c r="N186" s="224"/>
      <c r="O186" s="224"/>
      <c r="P186" s="224"/>
      <c r="Q186" s="224"/>
    </row>
    <row r="187" spans="3:17" s="3" customFormat="1" hidden="1" x14ac:dyDescent="0.3">
      <c r="C187" s="224"/>
      <c r="D187" s="224"/>
      <c r="E187" s="224"/>
      <c r="F187" s="224"/>
      <c r="G187" s="224"/>
      <c r="H187" s="224"/>
      <c r="I187" s="224"/>
      <c r="J187" s="224"/>
      <c r="K187" s="224"/>
      <c r="L187" s="224"/>
      <c r="M187" s="224"/>
      <c r="N187" s="224"/>
      <c r="O187" s="224"/>
      <c r="P187" s="224"/>
      <c r="Q187" s="224"/>
    </row>
    <row r="188" spans="3:17" s="3" customFormat="1" hidden="1" x14ac:dyDescent="0.3">
      <c r="C188" s="224"/>
      <c r="D188" s="224"/>
      <c r="E188" s="224"/>
      <c r="F188" s="224"/>
      <c r="G188" s="224"/>
      <c r="H188" s="224"/>
      <c r="I188" s="224"/>
      <c r="J188" s="224"/>
      <c r="K188" s="224"/>
      <c r="L188" s="224"/>
      <c r="M188" s="224"/>
      <c r="N188" s="224"/>
      <c r="O188" s="224"/>
      <c r="P188" s="224"/>
      <c r="Q188" s="224"/>
    </row>
    <row r="189" spans="3:17" s="3" customFormat="1" hidden="1" x14ac:dyDescent="0.3">
      <c r="C189" s="224"/>
      <c r="D189" s="224"/>
      <c r="E189" s="224"/>
      <c r="F189" s="224"/>
      <c r="G189" s="224"/>
      <c r="H189" s="224"/>
      <c r="I189" s="224"/>
      <c r="J189" s="224"/>
      <c r="K189" s="224"/>
      <c r="L189" s="224"/>
      <c r="M189" s="224"/>
      <c r="N189" s="224"/>
      <c r="O189" s="224"/>
      <c r="P189" s="224"/>
      <c r="Q189" s="224"/>
    </row>
    <row r="190" spans="3:17" s="3" customFormat="1" hidden="1" x14ac:dyDescent="0.3">
      <c r="C190" s="224"/>
      <c r="D190" s="224"/>
      <c r="E190" s="224"/>
      <c r="F190" s="224"/>
      <c r="G190" s="224"/>
      <c r="H190" s="224"/>
      <c r="I190" s="224"/>
      <c r="J190" s="224"/>
      <c r="K190" s="224"/>
      <c r="L190" s="224"/>
      <c r="M190" s="224"/>
      <c r="N190" s="224"/>
      <c r="O190" s="224"/>
      <c r="P190" s="224"/>
      <c r="Q190" s="224"/>
    </row>
    <row r="191" spans="3:17" s="3" customFormat="1" hidden="1" x14ac:dyDescent="0.3">
      <c r="C191" s="224"/>
      <c r="D191" s="224"/>
      <c r="E191" s="224"/>
      <c r="F191" s="224"/>
      <c r="G191" s="224"/>
      <c r="H191" s="224"/>
      <c r="I191" s="224"/>
      <c r="J191" s="224"/>
      <c r="K191" s="224"/>
      <c r="L191" s="224"/>
      <c r="M191" s="224"/>
      <c r="N191" s="224"/>
      <c r="O191" s="224"/>
      <c r="P191" s="224"/>
      <c r="Q191" s="224"/>
    </row>
    <row r="192" spans="3:17" s="3" customFormat="1" hidden="1" x14ac:dyDescent="0.3">
      <c r="C192" s="224"/>
      <c r="D192" s="224"/>
      <c r="E192" s="224"/>
      <c r="F192" s="224"/>
      <c r="G192" s="224"/>
      <c r="H192" s="224"/>
      <c r="I192" s="224"/>
      <c r="J192" s="224"/>
      <c r="K192" s="224"/>
      <c r="L192" s="224"/>
      <c r="M192" s="224"/>
      <c r="N192" s="224"/>
      <c r="O192" s="224"/>
      <c r="P192" s="224"/>
      <c r="Q192" s="224"/>
    </row>
    <row r="193" spans="3:17" s="3" customFormat="1" hidden="1" x14ac:dyDescent="0.3">
      <c r="C193" s="224"/>
      <c r="D193" s="224"/>
      <c r="E193" s="224"/>
      <c r="F193" s="224"/>
      <c r="G193" s="224"/>
      <c r="H193" s="224"/>
      <c r="I193" s="224"/>
      <c r="J193" s="224"/>
      <c r="K193" s="224"/>
      <c r="L193" s="224"/>
      <c r="M193" s="224"/>
      <c r="N193" s="224"/>
      <c r="O193" s="224"/>
      <c r="P193" s="224"/>
      <c r="Q193" s="224"/>
    </row>
    <row r="194" spans="3:17" s="3" customFormat="1" hidden="1" x14ac:dyDescent="0.3">
      <c r="C194" s="224"/>
      <c r="D194" s="224"/>
      <c r="E194" s="224"/>
      <c r="F194" s="224"/>
      <c r="G194" s="224"/>
      <c r="H194" s="224"/>
      <c r="I194" s="224"/>
      <c r="J194" s="224"/>
      <c r="K194" s="224"/>
      <c r="L194" s="224"/>
      <c r="M194" s="224"/>
      <c r="N194" s="224"/>
      <c r="O194" s="224"/>
      <c r="P194" s="224"/>
      <c r="Q194" s="224"/>
    </row>
    <row r="195" spans="3:17" s="3" customFormat="1" hidden="1" x14ac:dyDescent="0.3">
      <c r="C195" s="224"/>
      <c r="D195" s="224"/>
      <c r="E195" s="224"/>
      <c r="F195" s="224"/>
      <c r="G195" s="224"/>
      <c r="H195" s="224"/>
      <c r="I195" s="224"/>
      <c r="J195" s="224"/>
      <c r="K195" s="224"/>
      <c r="L195" s="224"/>
      <c r="M195" s="224"/>
      <c r="N195" s="224"/>
      <c r="O195" s="224"/>
      <c r="P195" s="224"/>
      <c r="Q195" s="224"/>
    </row>
    <row r="196" spans="3:17" s="3" customFormat="1" hidden="1" x14ac:dyDescent="0.3">
      <c r="C196" s="224"/>
      <c r="D196" s="224"/>
      <c r="E196" s="224"/>
      <c r="F196" s="224"/>
      <c r="G196" s="224"/>
      <c r="H196" s="224"/>
      <c r="I196" s="224"/>
      <c r="J196" s="224"/>
      <c r="K196" s="224"/>
      <c r="L196" s="224"/>
      <c r="M196" s="224"/>
      <c r="N196" s="224"/>
      <c r="O196" s="224"/>
      <c r="P196" s="224"/>
      <c r="Q196" s="224"/>
    </row>
    <row r="197" spans="3:17" s="3" customFormat="1" hidden="1" x14ac:dyDescent="0.3">
      <c r="C197" s="224"/>
      <c r="D197" s="224"/>
      <c r="E197" s="224"/>
      <c r="F197" s="224"/>
      <c r="G197" s="224"/>
      <c r="H197" s="224"/>
      <c r="I197" s="224"/>
      <c r="J197" s="224"/>
      <c r="K197" s="224"/>
      <c r="L197" s="224"/>
      <c r="M197" s="224"/>
      <c r="N197" s="224"/>
      <c r="O197" s="224"/>
      <c r="P197" s="224"/>
      <c r="Q197" s="224"/>
    </row>
    <row r="198" spans="3:17" s="3" customFormat="1" hidden="1" x14ac:dyDescent="0.3">
      <c r="C198" s="224"/>
      <c r="D198" s="224"/>
      <c r="E198" s="224"/>
      <c r="F198" s="224"/>
      <c r="G198" s="224"/>
      <c r="H198" s="224"/>
      <c r="I198" s="224"/>
      <c r="J198" s="224"/>
      <c r="K198" s="224"/>
      <c r="L198" s="224"/>
      <c r="M198" s="224"/>
      <c r="N198" s="224"/>
      <c r="O198" s="224"/>
      <c r="P198" s="224"/>
      <c r="Q198" s="224"/>
    </row>
    <row r="199" spans="3:17" s="3" customFormat="1" hidden="1" x14ac:dyDescent="0.3">
      <c r="C199" s="224"/>
      <c r="D199" s="224"/>
      <c r="E199" s="224"/>
      <c r="F199" s="224"/>
      <c r="G199" s="224"/>
      <c r="H199" s="224"/>
      <c r="I199" s="224"/>
      <c r="J199" s="224"/>
      <c r="K199" s="224"/>
      <c r="L199" s="224"/>
      <c r="M199" s="224"/>
      <c r="N199" s="224"/>
      <c r="O199" s="224"/>
      <c r="P199" s="224"/>
      <c r="Q199" s="224"/>
    </row>
    <row r="200" spans="3:17" s="3" customFormat="1" hidden="1" x14ac:dyDescent="0.3">
      <c r="C200" s="224"/>
      <c r="D200" s="224"/>
      <c r="E200" s="224"/>
      <c r="F200" s="224"/>
      <c r="G200" s="224"/>
      <c r="H200" s="224"/>
      <c r="I200" s="224"/>
      <c r="J200" s="224"/>
      <c r="K200" s="224"/>
      <c r="L200" s="224"/>
      <c r="M200" s="224"/>
      <c r="N200" s="224"/>
      <c r="O200" s="224"/>
      <c r="P200" s="224"/>
      <c r="Q200" s="224"/>
    </row>
    <row r="201" spans="3:17" s="3" customFormat="1" hidden="1" x14ac:dyDescent="0.3">
      <c r="C201" s="224"/>
      <c r="D201" s="224"/>
      <c r="E201" s="224"/>
      <c r="F201" s="224"/>
      <c r="G201" s="224"/>
      <c r="H201" s="224"/>
      <c r="I201" s="224"/>
      <c r="J201" s="224"/>
      <c r="K201" s="224"/>
      <c r="L201" s="224"/>
      <c r="M201" s="224"/>
      <c r="N201" s="224"/>
      <c r="O201" s="224"/>
      <c r="P201" s="224"/>
      <c r="Q201" s="224"/>
    </row>
    <row r="202" spans="3:17" s="3" customFormat="1" hidden="1" x14ac:dyDescent="0.3">
      <c r="C202" s="224"/>
      <c r="D202" s="224"/>
      <c r="E202" s="224"/>
      <c r="F202" s="224"/>
      <c r="G202" s="224"/>
      <c r="H202" s="224"/>
      <c r="I202" s="224"/>
      <c r="J202" s="224"/>
      <c r="K202" s="224"/>
      <c r="L202" s="224"/>
      <c r="M202" s="224"/>
      <c r="N202" s="224"/>
      <c r="O202" s="224"/>
      <c r="P202" s="224"/>
      <c r="Q202" s="224"/>
    </row>
    <row r="203" spans="3:17" s="3" customFormat="1" hidden="1" x14ac:dyDescent="0.3">
      <c r="C203" s="224"/>
      <c r="D203" s="224"/>
      <c r="E203" s="224"/>
      <c r="F203" s="224"/>
      <c r="G203" s="224"/>
      <c r="H203" s="224"/>
      <c r="I203" s="224"/>
      <c r="J203" s="224"/>
      <c r="K203" s="224"/>
      <c r="L203" s="224"/>
      <c r="M203" s="224"/>
      <c r="N203" s="224"/>
      <c r="O203" s="224"/>
      <c r="P203" s="224"/>
      <c r="Q203" s="224"/>
    </row>
    <row r="204" spans="3:17" s="3" customFormat="1" hidden="1" x14ac:dyDescent="0.3">
      <c r="C204" s="224"/>
      <c r="D204" s="224"/>
      <c r="E204" s="224"/>
      <c r="F204" s="224"/>
      <c r="G204" s="224"/>
      <c r="H204" s="224"/>
      <c r="I204" s="224"/>
      <c r="J204" s="224"/>
      <c r="K204" s="224"/>
      <c r="L204" s="224"/>
      <c r="M204" s="224"/>
      <c r="N204" s="224"/>
      <c r="O204" s="224"/>
      <c r="P204" s="224"/>
      <c r="Q204" s="224"/>
    </row>
    <row r="205" spans="3:17" s="3" customFormat="1" hidden="1" x14ac:dyDescent="0.3">
      <c r="C205" s="224"/>
      <c r="D205" s="224"/>
      <c r="E205" s="224"/>
      <c r="F205" s="224"/>
      <c r="G205" s="224"/>
      <c r="H205" s="224"/>
      <c r="I205" s="224"/>
      <c r="J205" s="224"/>
      <c r="K205" s="224"/>
      <c r="L205" s="224"/>
      <c r="M205" s="224"/>
      <c r="N205" s="224"/>
      <c r="O205" s="224"/>
      <c r="P205" s="224"/>
      <c r="Q205" s="224"/>
    </row>
    <row r="206" spans="3:17" s="3" customFormat="1" hidden="1" x14ac:dyDescent="0.3">
      <c r="C206" s="224"/>
      <c r="D206" s="224"/>
      <c r="E206" s="224"/>
      <c r="F206" s="224"/>
      <c r="G206" s="224"/>
      <c r="H206" s="224"/>
      <c r="I206" s="224"/>
      <c r="J206" s="224"/>
      <c r="K206" s="224"/>
      <c r="L206" s="224"/>
      <c r="M206" s="224"/>
      <c r="N206" s="224"/>
      <c r="O206" s="224"/>
      <c r="P206" s="224"/>
      <c r="Q206" s="224"/>
    </row>
    <row r="207" spans="3:17" s="3" customFormat="1" hidden="1" x14ac:dyDescent="0.3">
      <c r="C207" s="224"/>
      <c r="D207" s="224"/>
      <c r="E207" s="224"/>
      <c r="F207" s="224"/>
      <c r="G207" s="224"/>
      <c r="H207" s="224"/>
      <c r="I207" s="224"/>
      <c r="J207" s="224"/>
      <c r="K207" s="224"/>
      <c r="L207" s="224"/>
      <c r="M207" s="224"/>
      <c r="N207" s="224"/>
      <c r="O207" s="224"/>
      <c r="P207" s="224"/>
      <c r="Q207" s="224"/>
    </row>
    <row r="208" spans="3:17" s="3" customFormat="1" hidden="1" x14ac:dyDescent="0.3">
      <c r="C208" s="224"/>
      <c r="D208" s="224"/>
      <c r="E208" s="224"/>
      <c r="F208" s="224"/>
      <c r="G208" s="224"/>
      <c r="H208" s="224"/>
      <c r="I208" s="224"/>
      <c r="J208" s="224"/>
      <c r="K208" s="224"/>
      <c r="L208" s="224"/>
      <c r="M208" s="224"/>
      <c r="N208" s="224"/>
      <c r="O208" s="224"/>
      <c r="P208" s="224"/>
      <c r="Q208" s="224"/>
    </row>
    <row r="209" spans="3:17" s="3" customFormat="1" hidden="1" x14ac:dyDescent="0.3">
      <c r="C209" s="224"/>
      <c r="D209" s="224"/>
      <c r="E209" s="224"/>
      <c r="F209" s="224"/>
      <c r="G209" s="224"/>
      <c r="H209" s="224"/>
      <c r="I209" s="224"/>
      <c r="J209" s="224"/>
      <c r="K209" s="224"/>
      <c r="L209" s="224"/>
      <c r="M209" s="224"/>
      <c r="N209" s="224"/>
      <c r="O209" s="224"/>
      <c r="P209" s="224"/>
      <c r="Q209" s="224"/>
    </row>
    <row r="210" spans="3:17" s="3" customFormat="1" hidden="1" x14ac:dyDescent="0.3">
      <c r="C210" s="224"/>
      <c r="D210" s="224"/>
      <c r="E210" s="224"/>
      <c r="F210" s="224"/>
      <c r="G210" s="224"/>
      <c r="H210" s="224"/>
      <c r="I210" s="224"/>
      <c r="J210" s="224"/>
      <c r="K210" s="224"/>
      <c r="L210" s="224"/>
      <c r="M210" s="224"/>
      <c r="N210" s="224"/>
      <c r="O210" s="224"/>
      <c r="P210" s="224"/>
      <c r="Q210" s="224"/>
    </row>
    <row r="211" spans="3:17" s="3" customFormat="1" hidden="1" x14ac:dyDescent="0.3">
      <c r="C211" s="224"/>
      <c r="D211" s="224"/>
      <c r="E211" s="224"/>
      <c r="F211" s="224"/>
      <c r="G211" s="224"/>
      <c r="H211" s="224"/>
      <c r="I211" s="224"/>
      <c r="J211" s="224"/>
      <c r="K211" s="224"/>
      <c r="L211" s="224"/>
      <c r="M211" s="224"/>
      <c r="N211" s="224"/>
      <c r="O211" s="224"/>
      <c r="P211" s="224"/>
      <c r="Q211" s="224"/>
    </row>
    <row r="212" spans="3:17" s="3" customFormat="1" hidden="1" x14ac:dyDescent="0.3">
      <c r="C212" s="224"/>
      <c r="D212" s="224"/>
      <c r="E212" s="224"/>
      <c r="F212" s="224"/>
      <c r="G212" s="224"/>
      <c r="H212" s="224"/>
      <c r="I212" s="224"/>
      <c r="J212" s="224"/>
      <c r="K212" s="224"/>
      <c r="L212" s="224"/>
      <c r="M212" s="224"/>
      <c r="N212" s="224"/>
      <c r="O212" s="224"/>
      <c r="P212" s="224"/>
      <c r="Q212" s="224"/>
    </row>
    <row r="213" spans="3:17" s="3" customFormat="1" hidden="1" x14ac:dyDescent="0.3">
      <c r="C213" s="224"/>
      <c r="D213" s="224"/>
      <c r="E213" s="224"/>
      <c r="F213" s="224"/>
      <c r="G213" s="224"/>
      <c r="H213" s="224"/>
      <c r="I213" s="224"/>
      <c r="J213" s="224"/>
      <c r="K213" s="224"/>
      <c r="L213" s="224"/>
      <c r="M213" s="224"/>
      <c r="N213" s="224"/>
      <c r="O213" s="224"/>
      <c r="P213" s="224"/>
      <c r="Q213" s="224"/>
    </row>
    <row r="214" spans="3:17" s="3" customFormat="1" hidden="1" x14ac:dyDescent="0.3">
      <c r="C214" s="224"/>
      <c r="D214" s="224"/>
      <c r="E214" s="224"/>
      <c r="F214" s="224"/>
      <c r="G214" s="224"/>
      <c r="H214" s="224"/>
      <c r="I214" s="224"/>
      <c r="J214" s="224"/>
      <c r="K214" s="224"/>
      <c r="L214" s="224"/>
      <c r="M214" s="224"/>
      <c r="N214" s="224"/>
      <c r="O214" s="224"/>
      <c r="P214" s="224"/>
      <c r="Q214" s="224"/>
    </row>
    <row r="215" spans="3:17" s="3" customFormat="1" hidden="1" x14ac:dyDescent="0.3">
      <c r="C215" s="224"/>
      <c r="D215" s="224"/>
      <c r="E215" s="224"/>
      <c r="F215" s="224"/>
      <c r="G215" s="224"/>
      <c r="H215" s="224"/>
      <c r="I215" s="224"/>
      <c r="J215" s="224"/>
      <c r="K215" s="224"/>
      <c r="L215" s="224"/>
      <c r="M215" s="224"/>
      <c r="N215" s="224"/>
      <c r="O215" s="224"/>
      <c r="P215" s="224"/>
      <c r="Q215" s="224"/>
    </row>
    <row r="216" spans="3:17" s="3" customFormat="1" hidden="1" x14ac:dyDescent="0.3">
      <c r="C216" s="224"/>
      <c r="D216" s="224"/>
      <c r="E216" s="224"/>
      <c r="F216" s="224"/>
      <c r="G216" s="224"/>
      <c r="H216" s="224"/>
      <c r="I216" s="224"/>
      <c r="J216" s="224"/>
      <c r="K216" s="224"/>
      <c r="L216" s="224"/>
      <c r="M216" s="224"/>
      <c r="N216" s="224"/>
      <c r="O216" s="224"/>
      <c r="P216" s="224"/>
      <c r="Q216" s="224"/>
    </row>
    <row r="217" spans="3:17" s="3" customFormat="1" hidden="1" x14ac:dyDescent="0.3">
      <c r="C217" s="224"/>
      <c r="D217" s="224"/>
      <c r="E217" s="224"/>
      <c r="F217" s="224"/>
      <c r="G217" s="224"/>
      <c r="H217" s="224"/>
      <c r="I217" s="224"/>
      <c r="J217" s="224"/>
      <c r="K217" s="224"/>
      <c r="L217" s="224"/>
      <c r="M217" s="224"/>
      <c r="N217" s="224"/>
      <c r="O217" s="224"/>
      <c r="P217" s="224"/>
      <c r="Q217" s="224"/>
    </row>
    <row r="218" spans="3:17" s="3" customFormat="1" hidden="1" x14ac:dyDescent="0.3">
      <c r="C218" s="224"/>
      <c r="D218" s="224"/>
      <c r="E218" s="224"/>
      <c r="F218" s="224"/>
      <c r="G218" s="224"/>
      <c r="H218" s="224"/>
      <c r="I218" s="224"/>
      <c r="J218" s="224"/>
      <c r="K218" s="224"/>
      <c r="L218" s="224"/>
      <c r="M218" s="224"/>
      <c r="N218" s="224"/>
      <c r="O218" s="224"/>
      <c r="P218" s="224"/>
      <c r="Q218" s="224"/>
    </row>
    <row r="219" spans="3:17" s="3" customFormat="1" hidden="1" x14ac:dyDescent="0.3">
      <c r="C219" s="224"/>
      <c r="D219" s="224"/>
      <c r="E219" s="224"/>
      <c r="F219" s="224"/>
      <c r="G219" s="224"/>
      <c r="H219" s="224"/>
      <c r="I219" s="224"/>
      <c r="J219" s="224"/>
      <c r="K219" s="224"/>
      <c r="L219" s="224"/>
      <c r="M219" s="224"/>
      <c r="N219" s="224"/>
      <c r="O219" s="224"/>
      <c r="P219" s="224"/>
      <c r="Q219" s="224"/>
    </row>
    <row r="220" spans="3:17" s="3" customFormat="1" hidden="1" x14ac:dyDescent="0.3">
      <c r="C220" s="224"/>
      <c r="D220" s="224"/>
      <c r="E220" s="224"/>
      <c r="F220" s="224"/>
      <c r="G220" s="224"/>
      <c r="H220" s="224"/>
      <c r="I220" s="224"/>
      <c r="J220" s="224"/>
      <c r="K220" s="224"/>
      <c r="L220" s="224"/>
      <c r="M220" s="224"/>
      <c r="N220" s="224"/>
      <c r="O220" s="224"/>
      <c r="P220" s="224"/>
      <c r="Q220" s="224"/>
    </row>
    <row r="221" spans="3:17" s="3" customFormat="1" hidden="1" x14ac:dyDescent="0.3">
      <c r="C221" s="224"/>
      <c r="D221" s="224"/>
      <c r="E221" s="224"/>
      <c r="F221" s="224"/>
      <c r="G221" s="224"/>
      <c r="H221" s="224"/>
      <c r="I221" s="224"/>
      <c r="J221" s="224"/>
      <c r="K221" s="224"/>
      <c r="L221" s="224"/>
      <c r="M221" s="224"/>
      <c r="N221" s="224"/>
      <c r="O221" s="224"/>
      <c r="P221" s="224"/>
      <c r="Q221" s="224"/>
    </row>
    <row r="222" spans="3:17" s="3" customFormat="1" hidden="1" x14ac:dyDescent="0.3">
      <c r="C222" s="224"/>
      <c r="D222" s="224"/>
      <c r="E222" s="224"/>
      <c r="F222" s="224"/>
      <c r="G222" s="224"/>
      <c r="H222" s="224"/>
      <c r="I222" s="224"/>
      <c r="J222" s="224"/>
      <c r="K222" s="224"/>
      <c r="L222" s="224"/>
      <c r="M222" s="224"/>
      <c r="N222" s="224"/>
      <c r="O222" s="224"/>
      <c r="P222" s="224"/>
      <c r="Q222" s="224"/>
    </row>
    <row r="223" spans="3:17" s="3" customFormat="1" hidden="1" x14ac:dyDescent="0.3">
      <c r="C223" s="224"/>
      <c r="D223" s="224"/>
      <c r="E223" s="224"/>
      <c r="F223" s="224"/>
      <c r="G223" s="224"/>
      <c r="H223" s="224"/>
      <c r="I223" s="224"/>
      <c r="J223" s="224"/>
      <c r="K223" s="224"/>
      <c r="L223" s="224"/>
      <c r="M223" s="224"/>
      <c r="N223" s="224"/>
      <c r="O223" s="224"/>
      <c r="P223" s="224"/>
      <c r="Q223" s="224"/>
    </row>
    <row r="224" spans="3:17" s="3" customFormat="1" hidden="1" x14ac:dyDescent="0.3">
      <c r="C224" s="224"/>
      <c r="D224" s="224"/>
      <c r="E224" s="224"/>
      <c r="F224" s="224"/>
      <c r="G224" s="224"/>
      <c r="H224" s="224"/>
      <c r="I224" s="224"/>
      <c r="J224" s="224"/>
      <c r="K224" s="224"/>
      <c r="L224" s="224"/>
      <c r="M224" s="224"/>
      <c r="N224" s="224"/>
      <c r="O224" s="224"/>
      <c r="P224" s="224"/>
      <c r="Q224" s="224"/>
    </row>
    <row r="225" spans="3:17" s="3" customFormat="1" hidden="1" x14ac:dyDescent="0.3">
      <c r="C225" s="224"/>
      <c r="D225" s="224"/>
      <c r="E225" s="224"/>
      <c r="F225" s="224"/>
      <c r="G225" s="224"/>
      <c r="H225" s="224"/>
      <c r="I225" s="224"/>
      <c r="J225" s="224"/>
      <c r="K225" s="224"/>
      <c r="L225" s="224"/>
      <c r="M225" s="224"/>
      <c r="N225" s="224"/>
      <c r="O225" s="224"/>
      <c r="P225" s="224"/>
      <c r="Q225" s="224"/>
    </row>
    <row r="226" spans="3:17" s="3" customFormat="1" hidden="1" x14ac:dyDescent="0.3">
      <c r="C226" s="224"/>
      <c r="D226" s="224"/>
      <c r="E226" s="224"/>
      <c r="F226" s="224"/>
      <c r="G226" s="224"/>
      <c r="H226" s="224"/>
      <c r="I226" s="224"/>
      <c r="J226" s="224"/>
      <c r="K226" s="224"/>
      <c r="L226" s="224"/>
      <c r="M226" s="224"/>
      <c r="N226" s="224"/>
      <c r="O226" s="224"/>
      <c r="P226" s="224"/>
      <c r="Q226" s="224"/>
    </row>
    <row r="227" spans="3:17" s="3" customFormat="1" hidden="1" x14ac:dyDescent="0.3">
      <c r="C227" s="224"/>
      <c r="D227" s="224"/>
      <c r="E227" s="224"/>
      <c r="F227" s="224"/>
      <c r="G227" s="224"/>
      <c r="H227" s="224"/>
      <c r="I227" s="224"/>
      <c r="J227" s="224"/>
      <c r="K227" s="224"/>
      <c r="L227" s="224"/>
      <c r="M227" s="224"/>
      <c r="N227" s="224"/>
      <c r="O227" s="224"/>
      <c r="P227" s="224"/>
      <c r="Q227" s="224"/>
    </row>
    <row r="228" spans="3:17" s="3" customFormat="1" hidden="1" x14ac:dyDescent="0.3">
      <c r="C228" s="224"/>
      <c r="D228" s="224"/>
      <c r="E228" s="224"/>
      <c r="F228" s="224"/>
      <c r="G228" s="224"/>
      <c r="H228" s="224"/>
      <c r="I228" s="224"/>
      <c r="J228" s="224"/>
      <c r="K228" s="224"/>
      <c r="L228" s="224"/>
      <c r="M228" s="224"/>
      <c r="N228" s="224"/>
      <c r="O228" s="224"/>
      <c r="P228" s="224"/>
      <c r="Q228" s="224"/>
    </row>
    <row r="229" spans="3:17" s="3" customFormat="1" hidden="1" x14ac:dyDescent="0.3">
      <c r="C229" s="224"/>
      <c r="D229" s="224"/>
      <c r="E229" s="224"/>
      <c r="F229" s="224"/>
      <c r="G229" s="224"/>
      <c r="H229" s="224"/>
      <c r="I229" s="224"/>
      <c r="J229" s="224"/>
      <c r="K229" s="224"/>
      <c r="L229" s="224"/>
      <c r="M229" s="224"/>
      <c r="N229" s="224"/>
      <c r="O229" s="224"/>
      <c r="P229" s="224"/>
      <c r="Q229" s="224"/>
    </row>
    <row r="230" spans="3:17" s="3" customFormat="1" hidden="1" x14ac:dyDescent="0.3">
      <c r="C230" s="224"/>
      <c r="D230" s="224"/>
      <c r="E230" s="224"/>
      <c r="F230" s="224"/>
      <c r="G230" s="224"/>
      <c r="H230" s="224"/>
      <c r="I230" s="224"/>
      <c r="J230" s="224"/>
      <c r="K230" s="224"/>
      <c r="L230" s="224"/>
      <c r="M230" s="224"/>
      <c r="N230" s="224"/>
      <c r="O230" s="224"/>
      <c r="P230" s="224"/>
      <c r="Q230" s="224"/>
    </row>
    <row r="231" spans="3:17" s="3" customFormat="1" hidden="1" x14ac:dyDescent="0.3">
      <c r="C231" s="224"/>
      <c r="D231" s="224"/>
      <c r="E231" s="224"/>
      <c r="F231" s="224"/>
      <c r="G231" s="224"/>
      <c r="H231" s="224"/>
      <c r="I231" s="224"/>
      <c r="J231" s="224"/>
      <c r="K231" s="224"/>
      <c r="L231" s="224"/>
      <c r="M231" s="224"/>
      <c r="N231" s="224"/>
      <c r="O231" s="224"/>
      <c r="P231" s="224"/>
      <c r="Q231" s="224"/>
    </row>
    <row r="232" spans="3:17" s="3" customFormat="1" hidden="1" x14ac:dyDescent="0.3">
      <c r="C232" s="224"/>
      <c r="D232" s="224"/>
      <c r="E232" s="224"/>
      <c r="F232" s="224"/>
      <c r="G232" s="224"/>
      <c r="H232" s="224"/>
      <c r="I232" s="224"/>
      <c r="J232" s="224"/>
      <c r="K232" s="224"/>
      <c r="L232" s="224"/>
      <c r="M232" s="224"/>
      <c r="N232" s="224"/>
      <c r="O232" s="224"/>
      <c r="P232" s="224"/>
      <c r="Q232" s="224"/>
    </row>
    <row r="233" spans="3:17" s="3" customFormat="1" hidden="1" x14ac:dyDescent="0.3">
      <c r="C233" s="224"/>
      <c r="D233" s="224"/>
      <c r="E233" s="224"/>
      <c r="F233" s="224"/>
      <c r="G233" s="224"/>
      <c r="H233" s="224"/>
      <c r="I233" s="224"/>
      <c r="J233" s="224"/>
      <c r="K233" s="224"/>
      <c r="L233" s="224"/>
      <c r="M233" s="224"/>
      <c r="N233" s="224"/>
      <c r="O233" s="224"/>
      <c r="P233" s="224"/>
      <c r="Q233" s="224"/>
    </row>
    <row r="234" spans="3:17" s="3" customFormat="1" hidden="1" x14ac:dyDescent="0.3">
      <c r="C234" s="224"/>
      <c r="D234" s="224"/>
      <c r="E234" s="224"/>
      <c r="F234" s="224"/>
      <c r="G234" s="224"/>
      <c r="H234" s="224"/>
      <c r="I234" s="224"/>
      <c r="J234" s="224"/>
      <c r="K234" s="224"/>
      <c r="L234" s="224"/>
      <c r="M234" s="224"/>
      <c r="N234" s="224"/>
      <c r="O234" s="224"/>
      <c r="P234" s="224"/>
      <c r="Q234" s="224"/>
    </row>
    <row r="235" spans="3:17" s="3" customFormat="1" hidden="1" x14ac:dyDescent="0.3">
      <c r="C235" s="224"/>
      <c r="D235" s="224"/>
      <c r="E235" s="224"/>
      <c r="F235" s="224"/>
      <c r="G235" s="224"/>
      <c r="H235" s="224"/>
      <c r="I235" s="224"/>
      <c r="J235" s="224"/>
      <c r="K235" s="224"/>
      <c r="L235" s="224"/>
      <c r="M235" s="224"/>
      <c r="N235" s="224"/>
      <c r="O235" s="224"/>
      <c r="P235" s="224"/>
      <c r="Q235" s="224"/>
    </row>
    <row r="236" spans="3:17" s="3" customFormat="1" hidden="1" x14ac:dyDescent="0.3">
      <c r="C236" s="224"/>
      <c r="D236" s="224"/>
      <c r="E236" s="224"/>
      <c r="F236" s="224"/>
      <c r="G236" s="224"/>
      <c r="H236" s="224"/>
      <c r="I236" s="224"/>
      <c r="J236" s="224"/>
      <c r="K236" s="224"/>
      <c r="L236" s="224"/>
      <c r="M236" s="224"/>
      <c r="N236" s="224"/>
      <c r="O236" s="224"/>
      <c r="P236" s="224"/>
      <c r="Q236" s="224"/>
    </row>
    <row r="237" spans="3:17" s="3" customFormat="1" hidden="1" x14ac:dyDescent="0.3">
      <c r="C237" s="224"/>
      <c r="D237" s="224"/>
      <c r="E237" s="224"/>
      <c r="F237" s="224"/>
      <c r="G237" s="224"/>
      <c r="H237" s="224"/>
      <c r="I237" s="224"/>
      <c r="J237" s="224"/>
      <c r="K237" s="224"/>
      <c r="L237" s="224"/>
      <c r="M237" s="224"/>
      <c r="N237" s="224"/>
      <c r="O237" s="224"/>
      <c r="P237" s="224"/>
      <c r="Q237" s="224"/>
    </row>
    <row r="238" spans="3:17" s="3" customFormat="1" hidden="1" x14ac:dyDescent="0.3">
      <c r="C238" s="224"/>
      <c r="D238" s="224"/>
      <c r="E238" s="224"/>
      <c r="F238" s="224"/>
      <c r="G238" s="224"/>
      <c r="H238" s="224"/>
      <c r="I238" s="224"/>
      <c r="J238" s="224"/>
      <c r="K238" s="224"/>
      <c r="L238" s="224"/>
      <c r="M238" s="224"/>
      <c r="N238" s="224"/>
      <c r="O238" s="224"/>
      <c r="P238" s="224"/>
      <c r="Q238" s="224"/>
    </row>
    <row r="239" spans="3:17" s="3" customFormat="1" hidden="1" x14ac:dyDescent="0.3">
      <c r="C239" s="224"/>
      <c r="D239" s="224"/>
      <c r="E239" s="224"/>
      <c r="F239" s="224"/>
      <c r="G239" s="224"/>
      <c r="H239" s="224"/>
      <c r="I239" s="224"/>
      <c r="J239" s="224"/>
      <c r="K239" s="224"/>
      <c r="L239" s="224"/>
      <c r="M239" s="224"/>
      <c r="N239" s="224"/>
      <c r="O239" s="224"/>
      <c r="P239" s="224"/>
      <c r="Q239" s="224"/>
    </row>
    <row r="240" spans="3:17" s="3" customFormat="1" hidden="1" x14ac:dyDescent="0.3">
      <c r="C240" s="224"/>
      <c r="D240" s="224"/>
      <c r="E240" s="224"/>
      <c r="F240" s="224"/>
      <c r="G240" s="224"/>
      <c r="H240" s="224"/>
      <c r="I240" s="224"/>
      <c r="J240" s="224"/>
      <c r="K240" s="224"/>
      <c r="L240" s="224"/>
      <c r="M240" s="224"/>
      <c r="N240" s="224"/>
      <c r="O240" s="224"/>
      <c r="P240" s="224"/>
      <c r="Q240" s="224"/>
    </row>
    <row r="241" spans="3:17" s="3" customFormat="1" hidden="1" x14ac:dyDescent="0.3">
      <c r="C241" s="224"/>
      <c r="D241" s="224"/>
      <c r="E241" s="224"/>
      <c r="F241" s="224"/>
      <c r="G241" s="224"/>
      <c r="H241" s="224"/>
      <c r="I241" s="224"/>
      <c r="J241" s="224"/>
      <c r="K241" s="224"/>
      <c r="L241" s="224"/>
      <c r="M241" s="224"/>
      <c r="N241" s="224"/>
      <c r="O241" s="224"/>
      <c r="P241" s="224"/>
      <c r="Q241" s="224"/>
    </row>
    <row r="242" spans="3:17" s="3" customFormat="1" hidden="1" x14ac:dyDescent="0.3">
      <c r="C242" s="224"/>
      <c r="D242" s="224"/>
      <c r="E242" s="224"/>
      <c r="F242" s="224"/>
      <c r="G242" s="224"/>
      <c r="H242" s="224"/>
      <c r="I242" s="224"/>
      <c r="J242" s="224"/>
      <c r="K242" s="224"/>
      <c r="L242" s="224"/>
      <c r="M242" s="224"/>
      <c r="N242" s="224"/>
      <c r="O242" s="224"/>
      <c r="P242" s="224"/>
      <c r="Q242" s="224"/>
    </row>
    <row r="243" spans="3:17" s="3" customFormat="1" hidden="1" x14ac:dyDescent="0.3">
      <c r="C243" s="224"/>
      <c r="D243" s="224"/>
      <c r="E243" s="224"/>
      <c r="F243" s="224"/>
      <c r="G243" s="224"/>
      <c r="H243" s="224"/>
      <c r="I243" s="224"/>
      <c r="J243" s="224"/>
      <c r="K243" s="224"/>
      <c r="L243" s="224"/>
      <c r="M243" s="224"/>
      <c r="N243" s="224"/>
      <c r="O243" s="224"/>
      <c r="P243" s="224"/>
      <c r="Q243" s="224"/>
    </row>
    <row r="244" spans="3:17" s="3" customFormat="1" hidden="1" x14ac:dyDescent="0.3">
      <c r="C244" s="224"/>
      <c r="D244" s="224"/>
      <c r="E244" s="224"/>
      <c r="F244" s="224"/>
      <c r="G244" s="224"/>
      <c r="H244" s="224"/>
      <c r="I244" s="224"/>
      <c r="J244" s="224"/>
      <c r="K244" s="224"/>
      <c r="L244" s="224"/>
      <c r="M244" s="224"/>
      <c r="N244" s="224"/>
      <c r="O244" s="224"/>
      <c r="P244" s="224"/>
      <c r="Q244" s="224"/>
    </row>
    <row r="245" spans="3:17" s="3" customFormat="1" hidden="1" x14ac:dyDescent="0.3">
      <c r="C245" s="224"/>
      <c r="D245" s="224"/>
      <c r="E245" s="224"/>
      <c r="F245" s="224"/>
      <c r="G245" s="224"/>
      <c r="H245" s="224"/>
      <c r="I245" s="224"/>
      <c r="J245" s="224"/>
      <c r="K245" s="224"/>
      <c r="L245" s="224"/>
      <c r="M245" s="224"/>
      <c r="N245" s="224"/>
      <c r="O245" s="224"/>
      <c r="P245" s="224"/>
      <c r="Q245" s="224"/>
    </row>
    <row r="246" spans="3:17" s="3" customFormat="1" hidden="1" x14ac:dyDescent="0.3">
      <c r="C246" s="224"/>
      <c r="D246" s="224"/>
      <c r="E246" s="224"/>
      <c r="F246" s="224"/>
      <c r="G246" s="224"/>
      <c r="H246" s="224"/>
      <c r="I246" s="224"/>
      <c r="J246" s="224"/>
      <c r="K246" s="224"/>
      <c r="L246" s="224"/>
      <c r="M246" s="224"/>
      <c r="N246" s="224"/>
      <c r="O246" s="224"/>
      <c r="P246" s="224"/>
      <c r="Q246" s="224"/>
    </row>
    <row r="247" spans="3:17" s="3" customFormat="1" hidden="1" x14ac:dyDescent="0.3">
      <c r="C247" s="224"/>
      <c r="D247" s="224"/>
      <c r="E247" s="224"/>
      <c r="F247" s="224"/>
      <c r="G247" s="224"/>
      <c r="H247" s="224"/>
      <c r="I247" s="224"/>
      <c r="J247" s="224"/>
      <c r="K247" s="224"/>
      <c r="L247" s="224"/>
      <c r="M247" s="224"/>
      <c r="N247" s="224"/>
      <c r="O247" s="224"/>
      <c r="P247" s="224"/>
      <c r="Q247" s="224"/>
    </row>
    <row r="248" spans="3:17" s="3" customFormat="1" hidden="1" x14ac:dyDescent="0.3">
      <c r="C248" s="224"/>
      <c r="D248" s="224"/>
      <c r="E248" s="224"/>
      <c r="F248" s="224"/>
      <c r="G248" s="224"/>
      <c r="H248" s="224"/>
      <c r="I248" s="224"/>
      <c r="J248" s="224"/>
      <c r="K248" s="224"/>
      <c r="L248" s="224"/>
      <c r="M248" s="224"/>
      <c r="N248" s="224"/>
      <c r="O248" s="224"/>
      <c r="P248" s="224"/>
      <c r="Q248" s="224"/>
    </row>
    <row r="249" spans="3:17" s="3" customFormat="1" hidden="1" x14ac:dyDescent="0.3">
      <c r="C249" s="224"/>
      <c r="D249" s="224"/>
      <c r="E249" s="224"/>
      <c r="F249" s="224"/>
      <c r="G249" s="224"/>
      <c r="H249" s="224"/>
      <c r="I249" s="224"/>
      <c r="J249" s="224"/>
      <c r="K249" s="224"/>
      <c r="L249" s="224"/>
      <c r="M249" s="224"/>
      <c r="N249" s="224"/>
      <c r="O249" s="224"/>
      <c r="P249" s="224"/>
      <c r="Q249" s="224"/>
    </row>
    <row r="250" spans="3:17" s="3" customFormat="1" hidden="1" x14ac:dyDescent="0.3">
      <c r="C250" s="224"/>
      <c r="D250" s="224"/>
      <c r="E250" s="224"/>
      <c r="F250" s="224"/>
      <c r="G250" s="224"/>
      <c r="H250" s="224"/>
      <c r="I250" s="224"/>
      <c r="J250" s="224"/>
      <c r="K250" s="224"/>
      <c r="L250" s="224"/>
      <c r="M250" s="224"/>
      <c r="N250" s="224"/>
      <c r="O250" s="224"/>
      <c r="P250" s="224"/>
      <c r="Q250" s="224"/>
    </row>
    <row r="251" spans="3:17" s="3" customFormat="1" hidden="1" x14ac:dyDescent="0.3">
      <c r="C251" s="224"/>
      <c r="D251" s="224"/>
      <c r="E251" s="224"/>
      <c r="F251" s="224"/>
      <c r="G251" s="224"/>
      <c r="H251" s="224"/>
      <c r="I251" s="224"/>
      <c r="J251" s="224"/>
      <c r="K251" s="224"/>
      <c r="L251" s="224"/>
      <c r="M251" s="224"/>
      <c r="N251" s="224"/>
      <c r="O251" s="224"/>
      <c r="P251" s="224"/>
      <c r="Q251" s="224"/>
    </row>
    <row r="252" spans="3:17" s="3" customFormat="1" hidden="1" x14ac:dyDescent="0.3">
      <c r="C252" s="224"/>
      <c r="D252" s="224"/>
      <c r="E252" s="224"/>
      <c r="F252" s="224"/>
      <c r="G252" s="224"/>
      <c r="H252" s="224"/>
      <c r="I252" s="224"/>
      <c r="J252" s="224"/>
      <c r="K252" s="224"/>
      <c r="L252" s="224"/>
      <c r="M252" s="224"/>
      <c r="N252" s="224"/>
      <c r="O252" s="224"/>
      <c r="P252" s="224"/>
      <c r="Q252" s="224"/>
    </row>
    <row r="253" spans="3:17" s="3" customFormat="1" hidden="1" x14ac:dyDescent="0.3">
      <c r="C253" s="224"/>
      <c r="D253" s="224"/>
      <c r="E253" s="224"/>
      <c r="F253" s="224"/>
      <c r="G253" s="224"/>
      <c r="H253" s="224"/>
      <c r="I253" s="224"/>
      <c r="J253" s="224"/>
      <c r="K253" s="224"/>
      <c r="L253" s="224"/>
      <c r="M253" s="224"/>
      <c r="N253" s="224"/>
      <c r="O253" s="224"/>
      <c r="P253" s="224"/>
      <c r="Q253" s="224"/>
    </row>
    <row r="254" spans="3:17" s="3" customFormat="1" hidden="1" x14ac:dyDescent="0.3">
      <c r="C254" s="224"/>
      <c r="D254" s="224"/>
      <c r="E254" s="224"/>
      <c r="F254" s="224"/>
      <c r="G254" s="224"/>
      <c r="H254" s="224"/>
      <c r="I254" s="224"/>
      <c r="J254" s="224"/>
      <c r="K254" s="224"/>
      <c r="L254" s="224"/>
      <c r="M254" s="224"/>
      <c r="N254" s="224"/>
      <c r="O254" s="224"/>
      <c r="P254" s="224"/>
      <c r="Q254" s="224"/>
    </row>
    <row r="255" spans="3:17" s="3" customFormat="1" hidden="1" x14ac:dyDescent="0.3">
      <c r="C255" s="224"/>
      <c r="D255" s="224"/>
      <c r="E255" s="224"/>
      <c r="F255" s="224"/>
      <c r="G255" s="224"/>
      <c r="H255" s="224"/>
      <c r="I255" s="224"/>
      <c r="J255" s="224"/>
      <c r="K255" s="224"/>
      <c r="L255" s="224"/>
      <c r="M255" s="224"/>
      <c r="N255" s="224"/>
      <c r="O255" s="224"/>
      <c r="P255" s="224"/>
      <c r="Q255" s="224"/>
    </row>
    <row r="256" spans="3:17" s="3" customFormat="1" hidden="1" x14ac:dyDescent="0.3">
      <c r="C256" s="224"/>
      <c r="D256" s="224"/>
      <c r="E256" s="224"/>
      <c r="F256" s="224"/>
      <c r="G256" s="224"/>
      <c r="H256" s="224"/>
      <c r="I256" s="224"/>
      <c r="J256" s="224"/>
      <c r="K256" s="224"/>
      <c r="L256" s="224"/>
      <c r="M256" s="224"/>
      <c r="N256" s="224"/>
      <c r="O256" s="224"/>
      <c r="P256" s="224"/>
      <c r="Q256" s="224"/>
    </row>
    <row r="257" spans="3:17" s="3" customFormat="1" hidden="1" x14ac:dyDescent="0.3">
      <c r="C257" s="224"/>
      <c r="D257" s="224"/>
      <c r="E257" s="224"/>
      <c r="F257" s="224"/>
      <c r="G257" s="224"/>
      <c r="H257" s="224"/>
      <c r="I257" s="224"/>
      <c r="J257" s="224"/>
      <c r="K257" s="224"/>
      <c r="L257" s="224"/>
      <c r="M257" s="224"/>
      <c r="N257" s="224"/>
      <c r="O257" s="224"/>
      <c r="P257" s="224"/>
      <c r="Q257" s="224"/>
    </row>
    <row r="258" spans="3:17" s="3" customFormat="1" hidden="1" x14ac:dyDescent="0.3">
      <c r="C258" s="224"/>
      <c r="D258" s="224"/>
      <c r="E258" s="224"/>
      <c r="F258" s="224"/>
      <c r="G258" s="224"/>
      <c r="H258" s="224"/>
      <c r="I258" s="224"/>
      <c r="J258" s="224"/>
      <c r="K258" s="224"/>
      <c r="L258" s="224"/>
      <c r="M258" s="224"/>
      <c r="N258" s="224"/>
      <c r="O258" s="224"/>
      <c r="P258" s="224"/>
      <c r="Q258" s="224"/>
    </row>
    <row r="259" spans="3:17" s="3" customFormat="1" hidden="1" x14ac:dyDescent="0.3">
      <c r="C259" s="224"/>
      <c r="D259" s="224"/>
      <c r="E259" s="224"/>
      <c r="F259" s="224"/>
      <c r="G259" s="224"/>
      <c r="H259" s="224"/>
      <c r="I259" s="224"/>
      <c r="J259" s="224"/>
      <c r="K259" s="224"/>
      <c r="L259" s="224"/>
      <c r="M259" s="224"/>
      <c r="N259" s="224"/>
      <c r="O259" s="224"/>
      <c r="P259" s="224"/>
      <c r="Q259" s="224"/>
    </row>
    <row r="260" spans="3:17" s="3" customFormat="1" hidden="1" x14ac:dyDescent="0.3">
      <c r="C260" s="224"/>
      <c r="D260" s="224"/>
      <c r="E260" s="224"/>
      <c r="F260" s="224"/>
      <c r="G260" s="224"/>
      <c r="H260" s="224"/>
      <c r="I260" s="224"/>
      <c r="J260" s="224"/>
      <c r="K260" s="224"/>
      <c r="L260" s="224"/>
      <c r="M260" s="224"/>
      <c r="N260" s="224"/>
      <c r="O260" s="224"/>
      <c r="P260" s="224"/>
      <c r="Q260" s="224"/>
    </row>
    <row r="261" spans="3:17" s="3" customFormat="1" hidden="1" x14ac:dyDescent="0.3">
      <c r="C261" s="224"/>
      <c r="D261" s="224"/>
      <c r="E261" s="224"/>
      <c r="F261" s="224"/>
      <c r="G261" s="224"/>
      <c r="H261" s="224"/>
      <c r="I261" s="224"/>
      <c r="J261" s="224"/>
      <c r="K261" s="224"/>
      <c r="L261" s="224"/>
      <c r="M261" s="224"/>
      <c r="N261" s="224"/>
      <c r="O261" s="224"/>
      <c r="P261" s="224"/>
      <c r="Q261" s="224"/>
    </row>
    <row r="262" spans="3:17" s="3" customFormat="1" hidden="1" x14ac:dyDescent="0.3">
      <c r="C262" s="224"/>
      <c r="D262" s="224"/>
      <c r="E262" s="224"/>
      <c r="F262" s="224"/>
      <c r="G262" s="224"/>
      <c r="H262" s="224"/>
      <c r="I262" s="224"/>
      <c r="J262" s="224"/>
      <c r="K262" s="224"/>
      <c r="L262" s="224"/>
      <c r="M262" s="224"/>
      <c r="N262" s="224"/>
      <c r="O262" s="224"/>
      <c r="P262" s="224"/>
      <c r="Q262" s="224"/>
    </row>
    <row r="263" spans="3:17" s="3" customFormat="1" hidden="1" x14ac:dyDescent="0.3">
      <c r="C263" s="224"/>
      <c r="D263" s="224"/>
      <c r="E263" s="224"/>
      <c r="F263" s="224"/>
      <c r="G263" s="224"/>
      <c r="H263" s="224"/>
      <c r="I263" s="224"/>
      <c r="J263" s="224"/>
      <c r="K263" s="224"/>
      <c r="L263" s="224"/>
      <c r="M263" s="224"/>
      <c r="N263" s="224"/>
      <c r="O263" s="224"/>
      <c r="P263" s="224"/>
      <c r="Q263" s="224"/>
    </row>
    <row r="264" spans="3:17" s="3" customFormat="1" hidden="1" x14ac:dyDescent="0.3">
      <c r="C264" s="224"/>
      <c r="D264" s="224"/>
      <c r="E264" s="224"/>
      <c r="F264" s="224"/>
      <c r="G264" s="224"/>
      <c r="H264" s="224"/>
      <c r="I264" s="224"/>
      <c r="J264" s="224"/>
      <c r="K264" s="224"/>
      <c r="L264" s="224"/>
      <c r="M264" s="224"/>
      <c r="N264" s="224"/>
      <c r="O264" s="224"/>
      <c r="P264" s="224"/>
      <c r="Q264" s="224"/>
    </row>
    <row r="265" spans="3:17" s="3" customFormat="1" hidden="1" x14ac:dyDescent="0.3">
      <c r="C265" s="224"/>
      <c r="D265" s="224"/>
      <c r="E265" s="224"/>
      <c r="F265" s="224"/>
      <c r="G265" s="224"/>
      <c r="H265" s="224"/>
      <c r="I265" s="224"/>
      <c r="J265" s="224"/>
      <c r="K265" s="224"/>
      <c r="L265" s="224"/>
      <c r="M265" s="224"/>
      <c r="N265" s="224"/>
      <c r="O265" s="224"/>
      <c r="P265" s="224"/>
      <c r="Q265" s="224"/>
    </row>
    <row r="266" spans="3:17" s="3" customFormat="1" hidden="1" x14ac:dyDescent="0.3">
      <c r="C266" s="224"/>
      <c r="D266" s="224"/>
      <c r="E266" s="224"/>
      <c r="F266" s="224"/>
      <c r="G266" s="224"/>
      <c r="H266" s="224"/>
      <c r="I266" s="224"/>
      <c r="J266" s="224"/>
      <c r="K266" s="224"/>
      <c r="L266" s="224"/>
      <c r="M266" s="224"/>
      <c r="N266" s="224"/>
      <c r="O266" s="224"/>
      <c r="P266" s="224"/>
      <c r="Q266" s="224"/>
    </row>
    <row r="267" spans="3:17" s="3" customFormat="1" hidden="1" x14ac:dyDescent="0.3">
      <c r="C267" s="224"/>
      <c r="D267" s="224"/>
      <c r="E267" s="224"/>
      <c r="F267" s="224"/>
      <c r="G267" s="224"/>
      <c r="H267" s="224"/>
      <c r="I267" s="224"/>
      <c r="J267" s="224"/>
      <c r="K267" s="224"/>
      <c r="L267" s="224"/>
      <c r="M267" s="224"/>
      <c r="N267" s="224"/>
      <c r="O267" s="224"/>
      <c r="P267" s="224"/>
      <c r="Q267" s="224"/>
    </row>
    <row r="268" spans="3:17" s="3" customFormat="1" hidden="1" x14ac:dyDescent="0.3">
      <c r="C268" s="224"/>
      <c r="D268" s="224"/>
      <c r="E268" s="224"/>
      <c r="F268" s="224"/>
      <c r="G268" s="224"/>
      <c r="H268" s="224"/>
      <c r="I268" s="224"/>
      <c r="J268" s="224"/>
      <c r="K268" s="224"/>
      <c r="L268" s="224"/>
      <c r="M268" s="224"/>
      <c r="N268" s="224"/>
      <c r="O268" s="224"/>
      <c r="P268" s="224"/>
      <c r="Q268" s="224"/>
    </row>
    <row r="269" spans="3:17" s="3" customFormat="1" hidden="1" x14ac:dyDescent="0.3">
      <c r="C269" s="224"/>
      <c r="D269" s="224"/>
      <c r="E269" s="224"/>
      <c r="F269" s="224"/>
      <c r="G269" s="224"/>
      <c r="H269" s="224"/>
      <c r="I269" s="224"/>
      <c r="J269" s="224"/>
      <c r="K269" s="224"/>
      <c r="L269" s="224"/>
      <c r="M269" s="224"/>
      <c r="N269" s="224"/>
      <c r="O269" s="224"/>
      <c r="P269" s="224"/>
      <c r="Q269" s="224"/>
    </row>
    <row r="270" spans="3:17" s="3" customFormat="1" hidden="1" x14ac:dyDescent="0.3">
      <c r="C270" s="224"/>
      <c r="D270" s="224"/>
      <c r="E270" s="224"/>
      <c r="F270" s="224"/>
      <c r="G270" s="224"/>
      <c r="H270" s="224"/>
      <c r="I270" s="224"/>
      <c r="J270" s="224"/>
      <c r="K270" s="224"/>
      <c r="L270" s="224"/>
      <c r="M270" s="224"/>
      <c r="N270" s="224"/>
      <c r="O270" s="224"/>
      <c r="P270" s="224"/>
      <c r="Q270" s="224"/>
    </row>
    <row r="271" spans="3:17" s="3" customFormat="1" hidden="1" x14ac:dyDescent="0.3">
      <c r="C271" s="224"/>
      <c r="D271" s="224"/>
      <c r="E271" s="224"/>
      <c r="F271" s="224"/>
      <c r="G271" s="224"/>
      <c r="H271" s="224"/>
      <c r="I271" s="224"/>
      <c r="J271" s="224"/>
      <c r="K271" s="224"/>
      <c r="L271" s="224"/>
      <c r="M271" s="224"/>
      <c r="N271" s="224"/>
      <c r="O271" s="224"/>
      <c r="P271" s="224"/>
      <c r="Q271" s="224"/>
    </row>
    <row r="272" spans="3:17" s="3" customFormat="1" hidden="1" x14ac:dyDescent="0.3">
      <c r="C272" s="224"/>
      <c r="D272" s="224"/>
      <c r="E272" s="224"/>
      <c r="F272" s="224"/>
      <c r="G272" s="224"/>
      <c r="H272" s="224"/>
      <c r="I272" s="224"/>
      <c r="J272" s="224"/>
      <c r="K272" s="224"/>
      <c r="L272" s="224"/>
      <c r="M272" s="224"/>
      <c r="N272" s="224"/>
      <c r="O272" s="224"/>
      <c r="P272" s="224"/>
      <c r="Q272" s="224"/>
    </row>
    <row r="273" spans="3:17" s="3" customFormat="1" hidden="1" x14ac:dyDescent="0.3">
      <c r="C273" s="224"/>
      <c r="D273" s="224"/>
      <c r="E273" s="224"/>
      <c r="F273" s="224"/>
      <c r="G273" s="224"/>
      <c r="H273" s="224"/>
      <c r="I273" s="224"/>
      <c r="J273" s="224"/>
      <c r="K273" s="224"/>
      <c r="L273" s="224"/>
      <c r="M273" s="224"/>
      <c r="N273" s="224"/>
      <c r="O273" s="224"/>
      <c r="P273" s="224"/>
      <c r="Q273" s="224"/>
    </row>
    <row r="274" spans="3:17" s="3" customFormat="1" hidden="1" x14ac:dyDescent="0.3">
      <c r="C274" s="224"/>
      <c r="D274" s="224"/>
      <c r="E274" s="224"/>
      <c r="F274" s="224"/>
      <c r="G274" s="224"/>
      <c r="H274" s="224"/>
      <c r="I274" s="224"/>
      <c r="J274" s="224"/>
      <c r="K274" s="224"/>
      <c r="L274" s="224"/>
      <c r="M274" s="224"/>
      <c r="N274" s="224"/>
      <c r="O274" s="224"/>
      <c r="P274" s="224"/>
      <c r="Q274" s="224"/>
    </row>
    <row r="275" spans="3:17" s="3" customFormat="1" hidden="1" x14ac:dyDescent="0.3">
      <c r="C275" s="224"/>
      <c r="D275" s="224"/>
      <c r="E275" s="224"/>
      <c r="F275" s="224"/>
      <c r="G275" s="224"/>
      <c r="H275" s="224"/>
      <c r="I275" s="224"/>
      <c r="J275" s="224"/>
      <c r="K275" s="224"/>
      <c r="L275" s="224"/>
      <c r="M275" s="224"/>
      <c r="N275" s="224"/>
      <c r="O275" s="224"/>
      <c r="P275" s="224"/>
      <c r="Q275" s="224"/>
    </row>
    <row r="276" spans="3:17" s="3" customFormat="1" hidden="1" x14ac:dyDescent="0.3">
      <c r="C276" s="224"/>
      <c r="D276" s="224"/>
      <c r="E276" s="224"/>
      <c r="F276" s="224"/>
      <c r="G276" s="224"/>
      <c r="H276" s="224"/>
      <c r="I276" s="224"/>
      <c r="J276" s="224"/>
      <c r="K276" s="224"/>
      <c r="L276" s="224"/>
      <c r="M276" s="224"/>
      <c r="N276" s="224"/>
      <c r="O276" s="224"/>
      <c r="P276" s="224"/>
      <c r="Q276" s="224"/>
    </row>
    <row r="277" spans="3:17" s="3" customFormat="1" hidden="1" x14ac:dyDescent="0.3">
      <c r="C277" s="224"/>
      <c r="D277" s="224"/>
      <c r="E277" s="224"/>
      <c r="F277" s="224"/>
      <c r="G277" s="224"/>
      <c r="H277" s="224"/>
      <c r="I277" s="224"/>
      <c r="J277" s="224"/>
      <c r="K277" s="224"/>
      <c r="L277" s="224"/>
      <c r="M277" s="224"/>
      <c r="N277" s="224"/>
      <c r="O277" s="224"/>
      <c r="P277" s="224"/>
      <c r="Q277" s="224"/>
    </row>
    <row r="278" spans="3:17" s="3" customFormat="1" hidden="1" x14ac:dyDescent="0.3">
      <c r="C278" s="224"/>
      <c r="D278" s="224"/>
      <c r="E278" s="224"/>
      <c r="F278" s="224"/>
      <c r="G278" s="224"/>
      <c r="H278" s="224"/>
      <c r="I278" s="224"/>
      <c r="J278" s="224"/>
      <c r="K278" s="224"/>
      <c r="L278" s="224"/>
      <c r="M278" s="224"/>
      <c r="N278" s="224"/>
      <c r="O278" s="224"/>
      <c r="P278" s="224"/>
      <c r="Q278" s="224"/>
    </row>
    <row r="279" spans="3:17" s="3" customFormat="1" hidden="1" x14ac:dyDescent="0.3">
      <c r="C279" s="224"/>
      <c r="D279" s="224"/>
      <c r="E279" s="224"/>
      <c r="F279" s="224"/>
      <c r="G279" s="224"/>
      <c r="H279" s="224"/>
      <c r="I279" s="224"/>
      <c r="J279" s="224"/>
      <c r="K279" s="224"/>
      <c r="L279" s="224"/>
      <c r="M279" s="224"/>
      <c r="N279" s="224"/>
      <c r="O279" s="224"/>
      <c r="P279" s="224"/>
      <c r="Q279" s="224"/>
    </row>
    <row r="280" spans="3:17" s="3" customFormat="1" hidden="1" x14ac:dyDescent="0.3">
      <c r="C280" s="224"/>
      <c r="D280" s="224"/>
      <c r="E280" s="224"/>
      <c r="F280" s="224"/>
      <c r="G280" s="224"/>
      <c r="H280" s="224"/>
      <c r="I280" s="224"/>
      <c r="J280" s="224"/>
      <c r="K280" s="224"/>
      <c r="L280" s="224"/>
      <c r="M280" s="224"/>
      <c r="N280" s="224"/>
      <c r="O280" s="224"/>
      <c r="P280" s="224"/>
      <c r="Q280" s="224"/>
    </row>
    <row r="281" spans="3:17" s="3" customFormat="1" hidden="1" x14ac:dyDescent="0.3">
      <c r="C281" s="224"/>
      <c r="D281" s="224"/>
      <c r="E281" s="224"/>
      <c r="F281" s="224"/>
      <c r="G281" s="224"/>
      <c r="H281" s="224"/>
      <c r="I281" s="224"/>
      <c r="J281" s="224"/>
      <c r="K281" s="224"/>
      <c r="L281" s="224"/>
      <c r="M281" s="224"/>
      <c r="N281" s="224"/>
      <c r="O281" s="224"/>
      <c r="P281" s="224"/>
      <c r="Q281" s="224"/>
    </row>
    <row r="282" spans="3:17" s="3" customFormat="1" hidden="1" x14ac:dyDescent="0.3">
      <c r="C282" s="224"/>
      <c r="D282" s="224"/>
      <c r="E282" s="224"/>
      <c r="F282" s="224"/>
      <c r="G282" s="224"/>
      <c r="H282" s="224"/>
      <c r="I282" s="224"/>
      <c r="J282" s="224"/>
      <c r="K282" s="224"/>
      <c r="L282" s="224"/>
      <c r="M282" s="224"/>
      <c r="N282" s="224"/>
      <c r="O282" s="224"/>
      <c r="P282" s="224"/>
      <c r="Q282" s="224"/>
    </row>
    <row r="283" spans="3:17" s="3" customFormat="1" hidden="1" x14ac:dyDescent="0.3">
      <c r="C283" s="224"/>
      <c r="D283" s="224"/>
      <c r="E283" s="224"/>
      <c r="F283" s="224"/>
      <c r="G283" s="224"/>
      <c r="H283" s="224"/>
      <c r="I283" s="224"/>
      <c r="J283" s="224"/>
      <c r="K283" s="224"/>
      <c r="L283" s="224"/>
      <c r="M283" s="224"/>
      <c r="N283" s="224"/>
      <c r="O283" s="224"/>
      <c r="P283" s="224"/>
      <c r="Q283" s="224"/>
    </row>
    <row r="284" spans="3:17" s="3" customFormat="1" hidden="1" x14ac:dyDescent="0.3">
      <c r="C284" s="224"/>
      <c r="D284" s="224"/>
      <c r="E284" s="224"/>
      <c r="F284" s="224"/>
      <c r="G284" s="224"/>
      <c r="H284" s="224"/>
      <c r="I284" s="224"/>
      <c r="J284" s="224"/>
      <c r="K284" s="224"/>
      <c r="L284" s="224"/>
      <c r="M284" s="224"/>
      <c r="N284" s="224"/>
      <c r="O284" s="224"/>
      <c r="P284" s="224"/>
      <c r="Q284" s="224"/>
    </row>
    <row r="285" spans="3:17" s="3" customFormat="1" hidden="1" x14ac:dyDescent="0.3">
      <c r="C285" s="224"/>
      <c r="D285" s="224"/>
      <c r="E285" s="224"/>
      <c r="F285" s="224"/>
      <c r="G285" s="224"/>
      <c r="H285" s="224"/>
      <c r="I285" s="224"/>
      <c r="J285" s="224"/>
      <c r="K285" s="224"/>
      <c r="L285" s="224"/>
      <c r="M285" s="224"/>
      <c r="N285" s="224"/>
      <c r="O285" s="224"/>
      <c r="P285" s="224"/>
      <c r="Q285" s="224"/>
    </row>
    <row r="286" spans="3:17" s="3" customFormat="1" hidden="1" x14ac:dyDescent="0.3">
      <c r="C286" s="224"/>
      <c r="D286" s="224"/>
      <c r="E286" s="224"/>
      <c r="F286" s="224"/>
      <c r="G286" s="224"/>
      <c r="H286" s="224"/>
      <c r="I286" s="224"/>
      <c r="J286" s="224"/>
      <c r="K286" s="224"/>
      <c r="L286" s="224"/>
      <c r="M286" s="224"/>
      <c r="N286" s="224"/>
      <c r="O286" s="224"/>
      <c r="P286" s="224"/>
      <c r="Q286" s="224"/>
    </row>
    <row r="287" spans="3:17" s="3" customFormat="1" hidden="1" x14ac:dyDescent="0.3">
      <c r="C287" s="224"/>
      <c r="D287" s="224"/>
      <c r="E287" s="224"/>
      <c r="F287" s="224"/>
      <c r="G287" s="224"/>
      <c r="H287" s="224"/>
      <c r="I287" s="224"/>
      <c r="J287" s="224"/>
      <c r="K287" s="224"/>
      <c r="L287" s="224"/>
      <c r="M287" s="224"/>
      <c r="N287" s="224"/>
      <c r="O287" s="224"/>
      <c r="P287" s="224"/>
      <c r="Q287" s="224"/>
    </row>
    <row r="288" spans="3:17" s="3" customFormat="1" hidden="1" x14ac:dyDescent="0.3">
      <c r="C288" s="224"/>
      <c r="D288" s="224"/>
      <c r="E288" s="224"/>
      <c r="F288" s="224"/>
      <c r="G288" s="224"/>
      <c r="H288" s="224"/>
      <c r="I288" s="224"/>
      <c r="J288" s="224"/>
      <c r="K288" s="224"/>
      <c r="L288" s="224"/>
      <c r="M288" s="224"/>
      <c r="N288" s="224"/>
      <c r="O288" s="224"/>
      <c r="P288" s="224"/>
      <c r="Q288" s="224"/>
    </row>
    <row r="289" spans="3:17" s="3" customFormat="1" hidden="1" x14ac:dyDescent="0.3">
      <c r="C289" s="224"/>
      <c r="D289" s="224"/>
      <c r="E289" s="224"/>
      <c r="F289" s="224"/>
      <c r="G289" s="224"/>
      <c r="H289" s="224"/>
      <c r="I289" s="224"/>
      <c r="J289" s="224"/>
      <c r="K289" s="224"/>
      <c r="L289" s="224"/>
      <c r="M289" s="224"/>
      <c r="N289" s="224"/>
      <c r="O289" s="224"/>
      <c r="P289" s="224"/>
      <c r="Q289" s="224"/>
    </row>
    <row r="290" spans="3:17" s="3" customFormat="1" hidden="1" x14ac:dyDescent="0.3">
      <c r="C290" s="224"/>
      <c r="D290" s="224"/>
      <c r="E290" s="224"/>
      <c r="F290" s="224"/>
      <c r="G290" s="224"/>
      <c r="H290" s="224"/>
      <c r="I290" s="224"/>
      <c r="J290" s="224"/>
      <c r="K290" s="224"/>
      <c r="L290" s="224"/>
      <c r="M290" s="224"/>
      <c r="N290" s="224"/>
      <c r="O290" s="224"/>
      <c r="P290" s="224"/>
      <c r="Q290" s="224"/>
    </row>
    <row r="291" spans="3:17" s="3" customFormat="1" hidden="1" x14ac:dyDescent="0.3">
      <c r="C291" s="224"/>
      <c r="D291" s="224"/>
      <c r="E291" s="224"/>
      <c r="F291" s="224"/>
      <c r="G291" s="224"/>
      <c r="H291" s="224"/>
      <c r="I291" s="224"/>
      <c r="J291" s="224"/>
      <c r="K291" s="224"/>
      <c r="L291" s="224"/>
      <c r="M291" s="224"/>
      <c r="N291" s="224"/>
      <c r="O291" s="224"/>
      <c r="P291" s="224"/>
      <c r="Q291" s="224"/>
    </row>
    <row r="292" spans="3:17" s="3" customFormat="1" hidden="1" x14ac:dyDescent="0.3">
      <c r="C292" s="224"/>
      <c r="D292" s="224"/>
      <c r="E292" s="224"/>
      <c r="F292" s="224"/>
      <c r="G292" s="224"/>
      <c r="H292" s="224"/>
      <c r="I292" s="224"/>
      <c r="J292" s="224"/>
      <c r="K292" s="224"/>
      <c r="L292" s="224"/>
      <c r="M292" s="224"/>
      <c r="N292" s="224"/>
      <c r="O292" s="224"/>
      <c r="P292" s="224"/>
      <c r="Q292" s="224"/>
    </row>
    <row r="293" spans="3:17" s="3" customFormat="1" hidden="1" x14ac:dyDescent="0.3">
      <c r="C293" s="224"/>
      <c r="D293" s="224"/>
      <c r="E293" s="224"/>
      <c r="F293" s="224"/>
      <c r="G293" s="224"/>
      <c r="H293" s="224"/>
      <c r="I293" s="224"/>
      <c r="J293" s="224"/>
      <c r="K293" s="224"/>
      <c r="L293" s="224"/>
      <c r="M293" s="224"/>
      <c r="N293" s="224"/>
      <c r="O293" s="224"/>
      <c r="P293" s="224"/>
      <c r="Q293" s="224"/>
    </row>
    <row r="294" spans="3:17" s="3" customFormat="1" hidden="1" x14ac:dyDescent="0.3">
      <c r="C294" s="224"/>
      <c r="D294" s="224"/>
      <c r="E294" s="224"/>
      <c r="F294" s="224"/>
      <c r="G294" s="224"/>
      <c r="H294" s="224"/>
      <c r="I294" s="224"/>
      <c r="J294" s="224"/>
      <c r="K294" s="224"/>
      <c r="L294" s="224"/>
      <c r="M294" s="224"/>
      <c r="N294" s="224"/>
      <c r="O294" s="224"/>
      <c r="P294" s="224"/>
      <c r="Q294" s="224"/>
    </row>
    <row r="295" spans="3:17" s="3" customFormat="1" hidden="1" x14ac:dyDescent="0.3">
      <c r="C295" s="224"/>
      <c r="D295" s="224"/>
      <c r="E295" s="224"/>
      <c r="F295" s="224"/>
      <c r="G295" s="224"/>
      <c r="H295" s="224"/>
      <c r="I295" s="224"/>
      <c r="J295" s="224"/>
      <c r="K295" s="224"/>
      <c r="L295" s="224"/>
      <c r="M295" s="224"/>
      <c r="N295" s="224"/>
      <c r="O295" s="224"/>
      <c r="P295" s="224"/>
      <c r="Q295" s="224"/>
    </row>
    <row r="296" spans="3:17" s="3" customFormat="1" hidden="1" x14ac:dyDescent="0.3">
      <c r="C296" s="224"/>
      <c r="D296" s="224"/>
      <c r="E296" s="224"/>
      <c r="F296" s="224"/>
      <c r="G296" s="224"/>
      <c r="H296" s="224"/>
      <c r="I296" s="224"/>
      <c r="J296" s="224"/>
      <c r="K296" s="224"/>
      <c r="L296" s="224"/>
      <c r="M296" s="224"/>
      <c r="N296" s="224"/>
      <c r="O296" s="224"/>
      <c r="P296" s="224"/>
      <c r="Q296" s="224"/>
    </row>
    <row r="297" spans="3:17" s="3" customFormat="1" hidden="1" x14ac:dyDescent="0.3">
      <c r="C297" s="224"/>
      <c r="D297" s="224"/>
      <c r="E297" s="224"/>
      <c r="F297" s="224"/>
      <c r="G297" s="224"/>
      <c r="H297" s="224"/>
      <c r="I297" s="224"/>
      <c r="J297" s="224"/>
      <c r="K297" s="224"/>
      <c r="L297" s="224"/>
      <c r="M297" s="224"/>
      <c r="N297" s="224"/>
      <c r="O297" s="224"/>
      <c r="P297" s="224"/>
      <c r="Q297" s="224"/>
    </row>
    <row r="298" spans="3:17" s="3" customFormat="1" hidden="1" x14ac:dyDescent="0.3">
      <c r="C298" s="224"/>
      <c r="D298" s="224"/>
      <c r="E298" s="224"/>
      <c r="F298" s="224"/>
      <c r="G298" s="224"/>
      <c r="H298" s="224"/>
      <c r="I298" s="224"/>
      <c r="J298" s="224"/>
      <c r="K298" s="224"/>
      <c r="L298" s="224"/>
      <c r="M298" s="224"/>
      <c r="N298" s="224"/>
      <c r="O298" s="224"/>
      <c r="P298" s="224"/>
      <c r="Q298" s="224"/>
    </row>
    <row r="299" spans="3:17" s="3" customFormat="1" hidden="1" x14ac:dyDescent="0.3">
      <c r="C299" s="224"/>
      <c r="D299" s="224"/>
      <c r="E299" s="224"/>
      <c r="F299" s="224"/>
      <c r="G299" s="224"/>
      <c r="H299" s="224"/>
      <c r="I299" s="224"/>
      <c r="J299" s="224"/>
      <c r="K299" s="224"/>
      <c r="L299" s="224"/>
      <c r="M299" s="224"/>
      <c r="N299" s="224"/>
      <c r="O299" s="224"/>
      <c r="P299" s="224"/>
      <c r="Q299" s="224"/>
    </row>
    <row r="300" spans="3:17" s="3" customFormat="1" hidden="1" x14ac:dyDescent="0.3">
      <c r="C300" s="224"/>
      <c r="D300" s="224"/>
      <c r="E300" s="224"/>
      <c r="F300" s="224"/>
      <c r="G300" s="224"/>
      <c r="H300" s="224"/>
      <c r="I300" s="224"/>
      <c r="J300" s="224"/>
      <c r="K300" s="224"/>
      <c r="L300" s="224"/>
      <c r="M300" s="224"/>
      <c r="N300" s="224"/>
      <c r="O300" s="224"/>
      <c r="P300" s="224"/>
      <c r="Q300" s="224"/>
    </row>
    <row r="301" spans="3:17" s="3" customFormat="1" hidden="1" x14ac:dyDescent="0.3">
      <c r="C301" s="224"/>
      <c r="D301" s="224"/>
      <c r="E301" s="224"/>
      <c r="F301" s="224"/>
      <c r="G301" s="224"/>
      <c r="H301" s="224"/>
      <c r="I301" s="224"/>
      <c r="J301" s="224"/>
      <c r="K301" s="224"/>
      <c r="L301" s="224"/>
      <c r="M301" s="224"/>
      <c r="N301" s="224"/>
      <c r="O301" s="224"/>
      <c r="P301" s="224"/>
      <c r="Q301" s="224"/>
    </row>
    <row r="302" spans="3:17" s="3" customFormat="1" hidden="1" x14ac:dyDescent="0.3">
      <c r="C302" s="224"/>
      <c r="D302" s="224"/>
      <c r="E302" s="224"/>
      <c r="F302" s="224"/>
      <c r="G302" s="224"/>
      <c r="H302" s="224"/>
      <c r="I302" s="224"/>
      <c r="J302" s="224"/>
      <c r="K302" s="224"/>
      <c r="L302" s="224"/>
      <c r="M302" s="224"/>
      <c r="N302" s="224"/>
      <c r="O302" s="224"/>
      <c r="P302" s="224"/>
      <c r="Q302" s="224"/>
    </row>
    <row r="303" spans="3:17" s="3" customFormat="1" hidden="1" x14ac:dyDescent="0.3">
      <c r="C303" s="224"/>
      <c r="D303" s="224"/>
      <c r="E303" s="224"/>
      <c r="F303" s="224"/>
      <c r="G303" s="224"/>
      <c r="H303" s="224"/>
      <c r="I303" s="224"/>
      <c r="J303" s="224"/>
      <c r="K303" s="224"/>
      <c r="L303" s="224"/>
      <c r="M303" s="224"/>
      <c r="N303" s="224"/>
      <c r="O303" s="224"/>
      <c r="P303" s="224"/>
      <c r="Q303" s="224"/>
    </row>
    <row r="304" spans="3:17" s="3" customFormat="1" hidden="1" x14ac:dyDescent="0.3">
      <c r="C304" s="224"/>
      <c r="D304" s="224"/>
      <c r="E304" s="224"/>
      <c r="F304" s="224"/>
      <c r="G304" s="224"/>
      <c r="H304" s="224"/>
      <c r="I304" s="224"/>
      <c r="J304" s="224"/>
      <c r="K304" s="224"/>
      <c r="L304" s="224"/>
      <c r="M304" s="224"/>
      <c r="N304" s="224"/>
      <c r="O304" s="224"/>
      <c r="P304" s="224"/>
      <c r="Q304" s="224"/>
    </row>
    <row r="305" spans="3:17" s="3" customFormat="1" hidden="1" x14ac:dyDescent="0.3">
      <c r="C305" s="224"/>
      <c r="D305" s="224"/>
      <c r="E305" s="224"/>
      <c r="F305" s="224"/>
      <c r="G305" s="224"/>
      <c r="H305" s="224"/>
      <c r="I305" s="224"/>
      <c r="J305" s="224"/>
      <c r="K305" s="224"/>
      <c r="L305" s="224"/>
      <c r="M305" s="224"/>
      <c r="N305" s="224"/>
      <c r="O305" s="224"/>
      <c r="P305" s="224"/>
      <c r="Q305" s="224"/>
    </row>
    <row r="306" spans="3:17" s="3" customFormat="1" hidden="1" x14ac:dyDescent="0.3">
      <c r="C306" s="224"/>
      <c r="D306" s="224"/>
      <c r="E306" s="224"/>
      <c r="F306" s="224"/>
      <c r="G306" s="224"/>
      <c r="H306" s="224"/>
      <c r="I306" s="224"/>
      <c r="J306" s="224"/>
      <c r="K306" s="224"/>
      <c r="L306" s="224"/>
      <c r="M306" s="224"/>
      <c r="N306" s="224"/>
      <c r="O306" s="224"/>
      <c r="P306" s="224"/>
      <c r="Q306" s="224"/>
    </row>
    <row r="307" spans="3:17" s="3" customFormat="1" hidden="1" x14ac:dyDescent="0.3">
      <c r="C307" s="224"/>
      <c r="D307" s="224"/>
      <c r="E307" s="224"/>
      <c r="F307" s="224"/>
      <c r="G307" s="224"/>
      <c r="H307" s="224"/>
      <c r="I307" s="224"/>
      <c r="J307" s="224"/>
      <c r="K307" s="224"/>
      <c r="L307" s="224"/>
      <c r="M307" s="224"/>
      <c r="N307" s="224"/>
      <c r="O307" s="224"/>
      <c r="P307" s="224"/>
      <c r="Q307" s="224"/>
    </row>
    <row r="308" spans="3:17" s="3" customFormat="1" hidden="1" x14ac:dyDescent="0.3">
      <c r="C308" s="224"/>
      <c r="D308" s="224"/>
      <c r="E308" s="224"/>
      <c r="F308" s="224"/>
      <c r="G308" s="224"/>
      <c r="H308" s="224"/>
      <c r="I308" s="224"/>
      <c r="J308" s="224"/>
      <c r="K308" s="224"/>
      <c r="L308" s="224"/>
      <c r="M308" s="224"/>
      <c r="N308" s="224"/>
      <c r="O308" s="224"/>
      <c r="P308" s="224"/>
      <c r="Q308" s="224"/>
    </row>
    <row r="309" spans="3:17" s="3" customFormat="1" hidden="1" x14ac:dyDescent="0.3">
      <c r="C309" s="224"/>
      <c r="D309" s="224"/>
      <c r="E309" s="224"/>
      <c r="F309" s="224"/>
      <c r="G309" s="224"/>
      <c r="H309" s="224"/>
      <c r="I309" s="224"/>
      <c r="J309" s="224"/>
      <c r="K309" s="224"/>
      <c r="L309" s="224"/>
      <c r="M309" s="224"/>
      <c r="N309" s="224"/>
      <c r="O309" s="224"/>
      <c r="P309" s="224"/>
      <c r="Q309" s="224"/>
    </row>
    <row r="310" spans="3:17" s="3" customFormat="1" hidden="1" x14ac:dyDescent="0.3">
      <c r="C310" s="224"/>
      <c r="D310" s="224"/>
      <c r="E310" s="224"/>
      <c r="F310" s="224"/>
      <c r="G310" s="224"/>
      <c r="H310" s="224"/>
      <c r="I310" s="224"/>
      <c r="J310" s="224"/>
      <c r="K310" s="224"/>
      <c r="L310" s="224"/>
      <c r="M310" s="224"/>
      <c r="N310" s="224"/>
      <c r="O310" s="224"/>
      <c r="P310" s="224"/>
      <c r="Q310" s="224"/>
    </row>
    <row r="311" spans="3:17" s="3" customFormat="1" hidden="1" x14ac:dyDescent="0.3">
      <c r="C311" s="224"/>
      <c r="D311" s="224"/>
      <c r="E311" s="224"/>
      <c r="F311" s="224"/>
      <c r="G311" s="224"/>
      <c r="H311" s="224"/>
      <c r="I311" s="224"/>
      <c r="J311" s="224"/>
      <c r="K311" s="224"/>
      <c r="L311" s="224"/>
      <c r="M311" s="224"/>
      <c r="N311" s="224"/>
      <c r="O311" s="224"/>
      <c r="P311" s="224"/>
      <c r="Q311" s="224"/>
    </row>
    <row r="312" spans="3:17" s="3" customFormat="1" hidden="1" x14ac:dyDescent="0.3">
      <c r="C312" s="224"/>
      <c r="D312" s="224"/>
      <c r="E312" s="224"/>
      <c r="F312" s="224"/>
      <c r="G312" s="224"/>
      <c r="H312" s="224"/>
      <c r="I312" s="224"/>
      <c r="J312" s="224"/>
      <c r="K312" s="224"/>
      <c r="L312" s="224"/>
      <c r="M312" s="224"/>
      <c r="N312" s="224"/>
      <c r="O312" s="224"/>
      <c r="P312" s="224"/>
      <c r="Q312" s="224"/>
    </row>
    <row r="313" spans="3:17" s="3" customFormat="1" hidden="1" x14ac:dyDescent="0.3">
      <c r="C313" s="224"/>
      <c r="D313" s="224"/>
      <c r="E313" s="224"/>
      <c r="F313" s="224"/>
      <c r="G313" s="224"/>
      <c r="H313" s="224"/>
      <c r="I313" s="224"/>
      <c r="J313" s="224"/>
      <c r="K313" s="224"/>
      <c r="L313" s="224"/>
      <c r="M313" s="224"/>
      <c r="N313" s="224"/>
      <c r="O313" s="224"/>
      <c r="P313" s="224"/>
      <c r="Q313" s="224"/>
    </row>
    <row r="314" spans="3:17" s="3" customFormat="1" hidden="1" x14ac:dyDescent="0.3">
      <c r="C314" s="224"/>
      <c r="D314" s="224"/>
      <c r="E314" s="224"/>
      <c r="F314" s="224"/>
      <c r="G314" s="224"/>
      <c r="H314" s="224"/>
      <c r="I314" s="224"/>
      <c r="J314" s="224"/>
      <c r="K314" s="224"/>
      <c r="L314" s="224"/>
      <c r="M314" s="224"/>
      <c r="N314" s="224"/>
      <c r="O314" s="224"/>
      <c r="P314" s="224"/>
      <c r="Q314" s="224"/>
    </row>
    <row r="315" spans="3:17" s="3" customFormat="1" hidden="1" x14ac:dyDescent="0.3">
      <c r="C315" s="224"/>
      <c r="D315" s="224"/>
      <c r="E315" s="224"/>
      <c r="F315" s="224"/>
      <c r="G315" s="224"/>
      <c r="H315" s="224"/>
      <c r="I315" s="224"/>
      <c r="J315" s="224"/>
      <c r="K315" s="224"/>
      <c r="L315" s="224"/>
      <c r="M315" s="224"/>
      <c r="N315" s="224"/>
      <c r="O315" s="224"/>
      <c r="P315" s="224"/>
      <c r="Q315" s="224"/>
    </row>
    <row r="316" spans="3:17" s="3" customFormat="1" hidden="1" x14ac:dyDescent="0.3">
      <c r="C316" s="224"/>
      <c r="D316" s="224"/>
      <c r="E316" s="224"/>
      <c r="F316" s="224"/>
      <c r="G316" s="224"/>
      <c r="H316" s="224"/>
      <c r="I316" s="224"/>
      <c r="J316" s="224"/>
      <c r="K316" s="224"/>
      <c r="L316" s="224"/>
      <c r="M316" s="224"/>
      <c r="N316" s="224"/>
      <c r="O316" s="224"/>
      <c r="P316" s="224"/>
      <c r="Q316" s="224"/>
    </row>
    <row r="317" spans="3:17" s="3" customFormat="1" hidden="1" x14ac:dyDescent="0.3">
      <c r="C317" s="224"/>
      <c r="D317" s="224"/>
      <c r="E317" s="224"/>
      <c r="F317" s="224"/>
      <c r="G317" s="224"/>
      <c r="H317" s="224"/>
      <c r="I317" s="224"/>
      <c r="J317" s="224"/>
      <c r="K317" s="224"/>
      <c r="L317" s="224"/>
      <c r="M317" s="224"/>
      <c r="N317" s="224"/>
      <c r="O317" s="224"/>
      <c r="P317" s="224"/>
      <c r="Q317" s="224"/>
    </row>
    <row r="318" spans="3:17" s="3" customFormat="1" hidden="1" x14ac:dyDescent="0.3">
      <c r="C318" s="224"/>
      <c r="D318" s="224"/>
      <c r="E318" s="224"/>
      <c r="F318" s="224"/>
      <c r="G318" s="224"/>
      <c r="H318" s="224"/>
      <c r="I318" s="224"/>
      <c r="J318" s="224"/>
      <c r="K318" s="224"/>
      <c r="L318" s="224"/>
      <c r="M318" s="224"/>
      <c r="N318" s="224"/>
      <c r="O318" s="224"/>
      <c r="P318" s="224"/>
      <c r="Q318" s="224"/>
    </row>
    <row r="319" spans="3:17" s="3" customFormat="1" hidden="1" x14ac:dyDescent="0.3">
      <c r="C319" s="224"/>
      <c r="D319" s="224"/>
      <c r="E319" s="224"/>
      <c r="F319" s="224"/>
      <c r="G319" s="224"/>
      <c r="H319" s="224"/>
      <c r="I319" s="224"/>
      <c r="J319" s="224"/>
      <c r="K319" s="224"/>
      <c r="L319" s="224"/>
      <c r="M319" s="224"/>
      <c r="N319" s="224"/>
      <c r="O319" s="224"/>
      <c r="P319" s="224"/>
      <c r="Q319" s="224"/>
    </row>
    <row r="320" spans="3:17" s="3" customFormat="1" hidden="1" x14ac:dyDescent="0.3">
      <c r="C320" s="224"/>
      <c r="D320" s="224"/>
      <c r="E320" s="224"/>
      <c r="F320" s="224"/>
      <c r="G320" s="224"/>
      <c r="H320" s="224"/>
      <c r="I320" s="224"/>
      <c r="J320" s="224"/>
      <c r="K320" s="224"/>
      <c r="L320" s="224"/>
      <c r="M320" s="224"/>
      <c r="N320" s="224"/>
      <c r="O320" s="224"/>
      <c r="P320" s="224"/>
      <c r="Q320" s="224"/>
    </row>
    <row r="321" spans="3:17" s="3" customFormat="1" hidden="1" x14ac:dyDescent="0.3">
      <c r="C321" s="224"/>
      <c r="D321" s="224"/>
      <c r="E321" s="224"/>
      <c r="F321" s="224"/>
      <c r="G321" s="224"/>
      <c r="H321" s="224"/>
      <c r="I321" s="224"/>
      <c r="J321" s="224"/>
      <c r="K321" s="224"/>
      <c r="L321" s="224"/>
      <c r="M321" s="224"/>
      <c r="N321" s="224"/>
      <c r="O321" s="224"/>
      <c r="P321" s="224"/>
      <c r="Q321" s="224"/>
    </row>
    <row r="322" spans="3:17" s="3" customFormat="1" hidden="1" x14ac:dyDescent="0.3">
      <c r="C322" s="224"/>
      <c r="D322" s="224"/>
      <c r="E322" s="224"/>
      <c r="F322" s="224"/>
      <c r="G322" s="224"/>
      <c r="H322" s="224"/>
      <c r="I322" s="224"/>
      <c r="J322" s="224"/>
      <c r="K322" s="224"/>
      <c r="L322" s="224"/>
      <c r="M322" s="224"/>
      <c r="N322" s="224"/>
      <c r="O322" s="224"/>
      <c r="P322" s="224"/>
      <c r="Q322" s="224"/>
    </row>
    <row r="323" spans="3:17" s="3" customFormat="1" hidden="1" x14ac:dyDescent="0.3">
      <c r="C323" s="224"/>
      <c r="D323" s="224"/>
      <c r="E323" s="224"/>
      <c r="F323" s="224"/>
      <c r="G323" s="224"/>
      <c r="H323" s="224"/>
      <c r="I323" s="224"/>
      <c r="J323" s="224"/>
      <c r="K323" s="224"/>
      <c r="L323" s="224"/>
      <c r="M323" s="224"/>
      <c r="N323" s="224"/>
      <c r="O323" s="224"/>
      <c r="P323" s="224"/>
      <c r="Q323" s="224"/>
    </row>
    <row r="324" spans="3:17" s="3" customFormat="1" hidden="1" x14ac:dyDescent="0.3">
      <c r="C324" s="224"/>
      <c r="D324" s="224"/>
      <c r="E324" s="224"/>
      <c r="F324" s="224"/>
      <c r="G324" s="224"/>
      <c r="H324" s="224"/>
      <c r="I324" s="224"/>
      <c r="J324" s="224"/>
      <c r="K324" s="224"/>
      <c r="L324" s="224"/>
      <c r="M324" s="224"/>
      <c r="N324" s="224"/>
      <c r="O324" s="224"/>
      <c r="P324" s="224"/>
      <c r="Q324" s="224"/>
    </row>
    <row r="325" spans="3:17" s="3" customFormat="1" hidden="1" x14ac:dyDescent="0.3">
      <c r="C325" s="224"/>
      <c r="D325" s="224"/>
      <c r="E325" s="224"/>
      <c r="F325" s="224"/>
      <c r="G325" s="224"/>
      <c r="H325" s="224"/>
      <c r="I325" s="224"/>
      <c r="J325" s="224"/>
      <c r="K325" s="224"/>
      <c r="L325" s="224"/>
      <c r="M325" s="224"/>
      <c r="N325" s="224"/>
      <c r="O325" s="224"/>
      <c r="P325" s="224"/>
      <c r="Q325" s="224"/>
    </row>
    <row r="326" spans="3:17" s="3" customFormat="1" hidden="1" x14ac:dyDescent="0.3">
      <c r="C326" s="224"/>
      <c r="D326" s="224"/>
      <c r="E326" s="224"/>
      <c r="F326" s="224"/>
      <c r="G326" s="224"/>
      <c r="H326" s="224"/>
      <c r="I326" s="224"/>
      <c r="J326" s="224"/>
      <c r="K326" s="224"/>
      <c r="L326" s="224"/>
      <c r="M326" s="224"/>
      <c r="N326" s="224"/>
      <c r="O326" s="224"/>
      <c r="P326" s="224"/>
      <c r="Q326" s="224"/>
    </row>
    <row r="327" spans="3:17" s="3" customFormat="1" hidden="1" x14ac:dyDescent="0.3">
      <c r="C327" s="224"/>
      <c r="D327" s="224"/>
      <c r="E327" s="224"/>
      <c r="F327" s="224"/>
      <c r="G327" s="224"/>
      <c r="H327" s="224"/>
      <c r="I327" s="224"/>
      <c r="J327" s="224"/>
      <c r="K327" s="224"/>
      <c r="L327" s="224"/>
      <c r="M327" s="224"/>
      <c r="N327" s="224"/>
      <c r="O327" s="224"/>
      <c r="P327" s="224"/>
      <c r="Q327" s="224"/>
    </row>
    <row r="328" spans="3:17" s="3" customFormat="1" hidden="1" x14ac:dyDescent="0.3">
      <c r="C328" s="224"/>
      <c r="D328" s="224"/>
      <c r="E328" s="224"/>
      <c r="F328" s="224"/>
      <c r="G328" s="224"/>
      <c r="H328" s="224"/>
      <c r="I328" s="224"/>
      <c r="J328" s="224"/>
      <c r="K328" s="224"/>
      <c r="L328" s="224"/>
      <c r="M328" s="224"/>
      <c r="N328" s="224"/>
      <c r="O328" s="224"/>
      <c r="P328" s="224"/>
      <c r="Q328" s="224"/>
    </row>
    <row r="329" spans="3:17" s="3" customFormat="1" hidden="1" x14ac:dyDescent="0.3">
      <c r="C329" s="224"/>
      <c r="D329" s="224"/>
      <c r="E329" s="224"/>
      <c r="F329" s="224"/>
      <c r="G329" s="224"/>
      <c r="H329" s="224"/>
      <c r="I329" s="224"/>
      <c r="J329" s="224"/>
      <c r="K329" s="224"/>
      <c r="L329" s="224"/>
      <c r="M329" s="224"/>
      <c r="N329" s="224"/>
      <c r="O329" s="224"/>
      <c r="P329" s="224"/>
      <c r="Q329" s="224"/>
    </row>
    <row r="330" spans="3:17" s="3" customFormat="1" hidden="1" x14ac:dyDescent="0.3">
      <c r="C330" s="224"/>
      <c r="D330" s="224"/>
      <c r="E330" s="224"/>
      <c r="F330" s="224"/>
      <c r="G330" s="224"/>
      <c r="H330" s="224"/>
      <c r="I330" s="224"/>
      <c r="J330" s="224"/>
      <c r="K330" s="224"/>
      <c r="L330" s="224"/>
      <c r="M330" s="224"/>
      <c r="N330" s="224"/>
      <c r="O330" s="224"/>
      <c r="P330" s="224"/>
      <c r="Q330" s="224"/>
    </row>
    <row r="331" spans="3:17" s="3" customFormat="1" hidden="1" x14ac:dyDescent="0.3">
      <c r="C331" s="224"/>
      <c r="D331" s="224"/>
      <c r="E331" s="224"/>
      <c r="F331" s="224"/>
      <c r="G331" s="224"/>
      <c r="H331" s="224"/>
      <c r="I331" s="224"/>
      <c r="J331" s="224"/>
      <c r="K331" s="224"/>
      <c r="L331" s="224"/>
      <c r="M331" s="224"/>
      <c r="N331" s="224"/>
      <c r="O331" s="224"/>
      <c r="P331" s="224"/>
      <c r="Q331" s="224"/>
    </row>
    <row r="332" spans="3:17" s="3" customFormat="1" hidden="1" x14ac:dyDescent="0.3">
      <c r="C332" s="224"/>
      <c r="D332" s="224"/>
      <c r="E332" s="224"/>
      <c r="F332" s="224"/>
      <c r="G332" s="224"/>
      <c r="H332" s="224"/>
      <c r="I332" s="224"/>
      <c r="J332" s="224"/>
      <c r="K332" s="224"/>
      <c r="L332" s="224"/>
      <c r="M332" s="224"/>
      <c r="N332" s="224"/>
      <c r="O332" s="224"/>
      <c r="P332" s="224"/>
      <c r="Q332" s="224"/>
    </row>
    <row r="333" spans="3:17" s="3" customFormat="1" hidden="1" x14ac:dyDescent="0.3">
      <c r="C333" s="224"/>
      <c r="D333" s="224"/>
      <c r="E333" s="224"/>
      <c r="F333" s="224"/>
      <c r="G333" s="224"/>
      <c r="H333" s="224"/>
      <c r="I333" s="224"/>
      <c r="J333" s="224"/>
      <c r="K333" s="224"/>
      <c r="L333" s="224"/>
      <c r="M333" s="224"/>
      <c r="N333" s="224"/>
      <c r="O333" s="224"/>
      <c r="P333" s="224"/>
      <c r="Q333" s="224"/>
    </row>
    <row r="334" spans="3:17" s="3" customFormat="1" hidden="1" x14ac:dyDescent="0.3">
      <c r="C334" s="224"/>
      <c r="D334" s="224"/>
      <c r="E334" s="224"/>
      <c r="F334" s="224"/>
      <c r="G334" s="224"/>
      <c r="H334" s="224"/>
      <c r="I334" s="224"/>
      <c r="J334" s="224"/>
      <c r="K334" s="224"/>
      <c r="L334" s="224"/>
      <c r="M334" s="224"/>
      <c r="N334" s="224"/>
      <c r="O334" s="224"/>
      <c r="P334" s="224"/>
      <c r="Q334" s="224"/>
    </row>
    <row r="335" spans="3:17" s="3" customFormat="1" hidden="1" x14ac:dyDescent="0.3">
      <c r="C335" s="224"/>
      <c r="D335" s="224"/>
      <c r="E335" s="224"/>
      <c r="F335" s="224"/>
      <c r="G335" s="224"/>
      <c r="H335" s="224"/>
      <c r="I335" s="224"/>
      <c r="J335" s="224"/>
      <c r="K335" s="224"/>
      <c r="L335" s="224"/>
      <c r="M335" s="224"/>
      <c r="N335" s="224"/>
      <c r="O335" s="224"/>
      <c r="P335" s="224"/>
      <c r="Q335" s="224"/>
    </row>
    <row r="336" spans="3:17" s="3" customFormat="1" hidden="1" x14ac:dyDescent="0.3">
      <c r="C336" s="224"/>
      <c r="D336" s="224"/>
      <c r="E336" s="224"/>
      <c r="F336" s="224"/>
      <c r="G336" s="224"/>
      <c r="H336" s="224"/>
      <c r="I336" s="224"/>
      <c r="J336" s="224"/>
      <c r="K336" s="224"/>
      <c r="L336" s="224"/>
      <c r="M336" s="224"/>
      <c r="N336" s="224"/>
      <c r="O336" s="224"/>
      <c r="P336" s="224"/>
      <c r="Q336" s="224"/>
    </row>
    <row r="337" spans="3:17" s="3" customFormat="1" hidden="1" x14ac:dyDescent="0.3">
      <c r="C337" s="224"/>
      <c r="D337" s="224"/>
      <c r="E337" s="224"/>
      <c r="F337" s="224"/>
      <c r="G337" s="224"/>
      <c r="H337" s="224"/>
      <c r="I337" s="224"/>
      <c r="J337" s="224"/>
      <c r="K337" s="224"/>
      <c r="L337" s="224"/>
      <c r="M337" s="224"/>
      <c r="N337" s="224"/>
      <c r="O337" s="224"/>
      <c r="P337" s="224"/>
      <c r="Q337" s="224"/>
    </row>
    <row r="338" spans="3:17" s="3" customFormat="1" hidden="1" x14ac:dyDescent="0.3">
      <c r="C338" s="224"/>
      <c r="D338" s="224"/>
      <c r="E338" s="224"/>
      <c r="F338" s="224"/>
      <c r="G338" s="224"/>
      <c r="H338" s="224"/>
      <c r="I338" s="224"/>
      <c r="J338" s="224"/>
      <c r="K338" s="224"/>
      <c r="L338" s="224"/>
      <c r="M338" s="224"/>
      <c r="N338" s="224"/>
      <c r="O338" s="224"/>
      <c r="P338" s="224"/>
      <c r="Q338" s="224"/>
    </row>
    <row r="339" spans="3:17" s="3" customFormat="1" hidden="1" x14ac:dyDescent="0.3">
      <c r="C339" s="224"/>
      <c r="D339" s="224"/>
      <c r="E339" s="224"/>
      <c r="F339" s="224"/>
      <c r="G339" s="224"/>
      <c r="H339" s="224"/>
      <c r="I339" s="224"/>
      <c r="J339" s="224"/>
      <c r="K339" s="224"/>
      <c r="L339" s="224"/>
      <c r="M339" s="224"/>
      <c r="N339" s="224"/>
      <c r="O339" s="224"/>
      <c r="P339" s="224"/>
      <c r="Q339" s="224"/>
    </row>
    <row r="340" spans="3:17" s="3" customFormat="1" hidden="1" x14ac:dyDescent="0.3">
      <c r="C340" s="224"/>
      <c r="D340" s="224"/>
      <c r="E340" s="224"/>
      <c r="F340" s="224"/>
      <c r="G340" s="224"/>
      <c r="H340" s="224"/>
      <c r="I340" s="224"/>
      <c r="J340" s="224"/>
      <c r="K340" s="224"/>
      <c r="L340" s="224"/>
      <c r="M340" s="224"/>
      <c r="N340" s="224"/>
      <c r="O340" s="224"/>
      <c r="P340" s="224"/>
      <c r="Q340" s="224"/>
    </row>
    <row r="341" spans="3:17" s="3" customFormat="1" hidden="1" x14ac:dyDescent="0.3">
      <c r="C341" s="224"/>
      <c r="D341" s="224"/>
      <c r="E341" s="224"/>
      <c r="F341" s="224"/>
      <c r="G341" s="224"/>
      <c r="H341" s="224"/>
      <c r="I341" s="224"/>
      <c r="J341" s="224"/>
      <c r="K341" s="224"/>
      <c r="L341" s="224"/>
      <c r="M341" s="224"/>
      <c r="N341" s="224"/>
      <c r="O341" s="224"/>
      <c r="P341" s="224"/>
      <c r="Q341" s="224"/>
    </row>
    <row r="342" spans="3:17" s="3" customFormat="1" hidden="1" x14ac:dyDescent="0.3">
      <c r="C342" s="224"/>
      <c r="D342" s="224"/>
      <c r="E342" s="224"/>
      <c r="F342" s="224"/>
      <c r="G342" s="224"/>
      <c r="H342" s="224"/>
      <c r="I342" s="224"/>
      <c r="J342" s="224"/>
      <c r="K342" s="224"/>
      <c r="L342" s="224"/>
      <c r="M342" s="224"/>
      <c r="N342" s="224"/>
      <c r="O342" s="224"/>
      <c r="P342" s="224"/>
      <c r="Q342" s="224"/>
    </row>
    <row r="343" spans="3:17" s="3" customFormat="1" hidden="1" x14ac:dyDescent="0.3">
      <c r="C343" s="224"/>
      <c r="D343" s="224"/>
      <c r="E343" s="224"/>
      <c r="F343" s="224"/>
      <c r="G343" s="224"/>
      <c r="H343" s="224"/>
      <c r="I343" s="224"/>
      <c r="J343" s="224"/>
      <c r="K343" s="224"/>
      <c r="L343" s="224"/>
      <c r="M343" s="224"/>
      <c r="N343" s="224"/>
      <c r="O343" s="224"/>
      <c r="P343" s="224"/>
      <c r="Q343" s="224"/>
    </row>
    <row r="344" spans="3:17" s="3" customFormat="1" hidden="1" x14ac:dyDescent="0.3">
      <c r="C344" s="224"/>
      <c r="D344" s="224"/>
      <c r="E344" s="224"/>
      <c r="F344" s="224"/>
      <c r="G344" s="224"/>
      <c r="H344" s="224"/>
      <c r="I344" s="224"/>
      <c r="J344" s="224"/>
      <c r="K344" s="224"/>
      <c r="L344" s="224"/>
      <c r="M344" s="224"/>
      <c r="N344" s="224"/>
      <c r="O344" s="224"/>
      <c r="P344" s="224"/>
      <c r="Q344" s="224"/>
    </row>
    <row r="345" spans="3:17" s="3" customFormat="1" hidden="1" x14ac:dyDescent="0.3">
      <c r="C345" s="224"/>
      <c r="D345" s="224"/>
      <c r="E345" s="224"/>
      <c r="F345" s="224"/>
      <c r="G345" s="224"/>
      <c r="H345" s="224"/>
      <c r="I345" s="224"/>
      <c r="J345" s="224"/>
      <c r="K345" s="224"/>
      <c r="L345" s="224"/>
      <c r="M345" s="224"/>
      <c r="N345" s="224"/>
      <c r="O345" s="224"/>
      <c r="P345" s="224"/>
      <c r="Q345" s="224"/>
    </row>
    <row r="346" spans="3:17" s="3" customFormat="1" hidden="1" x14ac:dyDescent="0.3">
      <c r="C346" s="224"/>
      <c r="D346" s="224"/>
      <c r="E346" s="224"/>
      <c r="F346" s="224"/>
      <c r="G346" s="224"/>
      <c r="H346" s="224"/>
      <c r="I346" s="224"/>
      <c r="J346" s="224"/>
      <c r="K346" s="224"/>
      <c r="L346" s="224"/>
      <c r="M346" s="224"/>
      <c r="N346" s="224"/>
      <c r="O346" s="224"/>
      <c r="P346" s="224"/>
      <c r="Q346" s="224"/>
    </row>
    <row r="347" spans="3:17" s="3" customFormat="1" hidden="1" x14ac:dyDescent="0.3">
      <c r="C347" s="224"/>
      <c r="D347" s="224"/>
      <c r="E347" s="224"/>
      <c r="F347" s="224"/>
      <c r="G347" s="224"/>
      <c r="H347" s="224"/>
      <c r="I347" s="224"/>
      <c r="J347" s="224"/>
      <c r="K347" s="224"/>
      <c r="L347" s="224"/>
      <c r="M347" s="224"/>
      <c r="N347" s="224"/>
      <c r="O347" s="224"/>
      <c r="P347" s="224"/>
      <c r="Q347" s="224"/>
    </row>
    <row r="348" spans="3:17" s="3" customFormat="1" hidden="1" x14ac:dyDescent="0.3">
      <c r="C348" s="224"/>
      <c r="D348" s="224"/>
      <c r="E348" s="224"/>
      <c r="F348" s="224"/>
      <c r="G348" s="224"/>
      <c r="H348" s="224"/>
      <c r="I348" s="224"/>
      <c r="J348" s="224"/>
      <c r="K348" s="224"/>
      <c r="L348" s="224"/>
      <c r="M348" s="224"/>
      <c r="N348" s="224"/>
      <c r="O348" s="224"/>
      <c r="P348" s="224"/>
      <c r="Q348" s="224"/>
    </row>
    <row r="349" spans="3:17" s="3" customFormat="1" hidden="1" x14ac:dyDescent="0.3">
      <c r="C349" s="224"/>
      <c r="D349" s="224"/>
      <c r="E349" s="224"/>
      <c r="F349" s="224"/>
      <c r="G349" s="224"/>
      <c r="H349" s="224"/>
      <c r="I349" s="224"/>
      <c r="J349" s="224"/>
      <c r="K349" s="224"/>
      <c r="L349" s="224"/>
      <c r="M349" s="224"/>
      <c r="N349" s="224"/>
      <c r="O349" s="224"/>
      <c r="P349" s="224"/>
      <c r="Q349" s="224"/>
    </row>
    <row r="350" spans="3:17" s="3" customFormat="1" hidden="1" x14ac:dyDescent="0.3">
      <c r="C350" s="224"/>
      <c r="D350" s="224"/>
      <c r="E350" s="224"/>
      <c r="F350" s="224"/>
      <c r="G350" s="224"/>
      <c r="H350" s="224"/>
      <c r="I350" s="224"/>
      <c r="J350" s="224"/>
      <c r="K350" s="224"/>
      <c r="L350" s="224"/>
      <c r="M350" s="224"/>
      <c r="N350" s="224"/>
      <c r="O350" s="224"/>
      <c r="P350" s="224"/>
      <c r="Q350" s="224"/>
    </row>
    <row r="351" spans="3:17" s="3" customFormat="1" hidden="1" x14ac:dyDescent="0.3">
      <c r="C351" s="224"/>
      <c r="D351" s="224"/>
      <c r="E351" s="224"/>
      <c r="F351" s="224"/>
      <c r="G351" s="224"/>
      <c r="H351" s="224"/>
      <c r="I351" s="224"/>
      <c r="J351" s="224"/>
      <c r="K351" s="224"/>
      <c r="L351" s="224"/>
      <c r="M351" s="224"/>
      <c r="N351" s="224"/>
      <c r="O351" s="224"/>
      <c r="P351" s="224"/>
      <c r="Q351" s="224"/>
    </row>
    <row r="352" spans="3:17" s="3" customFormat="1" hidden="1" x14ac:dyDescent="0.3">
      <c r="C352" s="224"/>
      <c r="D352" s="224"/>
      <c r="E352" s="224"/>
      <c r="F352" s="224"/>
      <c r="G352" s="224"/>
      <c r="H352" s="224"/>
      <c r="I352" s="224"/>
      <c r="J352" s="224"/>
      <c r="K352" s="224"/>
      <c r="L352" s="224"/>
      <c r="M352" s="224"/>
      <c r="N352" s="224"/>
      <c r="O352" s="224"/>
      <c r="P352" s="224"/>
      <c r="Q352" s="224"/>
    </row>
    <row r="353" spans="3:17" s="3" customFormat="1" hidden="1" x14ac:dyDescent="0.3">
      <c r="C353" s="224"/>
      <c r="D353" s="224"/>
      <c r="E353" s="224"/>
      <c r="F353" s="224"/>
      <c r="G353" s="224"/>
      <c r="H353" s="224"/>
      <c r="I353" s="224"/>
      <c r="J353" s="224"/>
      <c r="K353" s="224"/>
      <c r="L353" s="224"/>
      <c r="M353" s="224"/>
      <c r="N353" s="224"/>
      <c r="O353" s="224"/>
      <c r="P353" s="224"/>
      <c r="Q353" s="224"/>
    </row>
    <row r="354" spans="3:17" s="3" customFormat="1" hidden="1" x14ac:dyDescent="0.3">
      <c r="C354" s="224"/>
      <c r="D354" s="224"/>
      <c r="E354" s="224"/>
      <c r="F354" s="224"/>
      <c r="G354" s="224"/>
      <c r="H354" s="224"/>
      <c r="I354" s="224"/>
      <c r="J354" s="224"/>
      <c r="K354" s="224"/>
      <c r="L354" s="224"/>
      <c r="M354" s="224"/>
      <c r="N354" s="224"/>
      <c r="O354" s="224"/>
      <c r="P354" s="224"/>
      <c r="Q354" s="224"/>
    </row>
    <row r="355" spans="3:17" s="3" customFormat="1" hidden="1" x14ac:dyDescent="0.3">
      <c r="C355" s="224"/>
      <c r="D355" s="224"/>
      <c r="E355" s="224"/>
      <c r="F355" s="224"/>
      <c r="G355" s="224"/>
      <c r="H355" s="224"/>
      <c r="I355" s="224"/>
      <c r="J355" s="224"/>
      <c r="K355" s="224"/>
      <c r="L355" s="224"/>
      <c r="M355" s="224"/>
      <c r="N355" s="224"/>
      <c r="O355" s="224"/>
      <c r="P355" s="224"/>
      <c r="Q355" s="224"/>
    </row>
    <row r="356" spans="3:17" s="3" customFormat="1" hidden="1" x14ac:dyDescent="0.3">
      <c r="C356" s="224"/>
      <c r="D356" s="224"/>
      <c r="E356" s="224"/>
      <c r="F356" s="224"/>
      <c r="G356" s="224"/>
      <c r="H356" s="224"/>
      <c r="I356" s="224"/>
      <c r="J356" s="224"/>
      <c r="K356" s="224"/>
      <c r="L356" s="224"/>
      <c r="M356" s="224"/>
      <c r="N356" s="224"/>
      <c r="O356" s="224"/>
      <c r="P356" s="224"/>
      <c r="Q356" s="224"/>
    </row>
    <row r="357" spans="3:17" s="3" customFormat="1" hidden="1" x14ac:dyDescent="0.3">
      <c r="C357" s="224"/>
      <c r="D357" s="224"/>
      <c r="E357" s="224"/>
      <c r="F357" s="224"/>
      <c r="G357" s="224"/>
      <c r="H357" s="224"/>
      <c r="I357" s="224"/>
      <c r="J357" s="224"/>
      <c r="K357" s="224"/>
      <c r="L357" s="224"/>
      <c r="M357" s="224"/>
      <c r="N357" s="224"/>
      <c r="O357" s="224"/>
      <c r="P357" s="224"/>
      <c r="Q357" s="224"/>
    </row>
    <row r="358" spans="3:17" s="3" customFormat="1" hidden="1" x14ac:dyDescent="0.3">
      <c r="C358" s="224"/>
      <c r="D358" s="224"/>
      <c r="E358" s="224"/>
      <c r="F358" s="224"/>
      <c r="G358" s="224"/>
      <c r="H358" s="224"/>
      <c r="I358" s="224"/>
      <c r="J358" s="224"/>
      <c r="K358" s="224"/>
      <c r="L358" s="224"/>
      <c r="M358" s="224"/>
      <c r="N358" s="224"/>
      <c r="O358" s="224"/>
      <c r="P358" s="224"/>
      <c r="Q358" s="224"/>
    </row>
    <row r="359" spans="3:17" s="3" customFormat="1" hidden="1" x14ac:dyDescent="0.3">
      <c r="C359" s="224"/>
      <c r="D359" s="224"/>
      <c r="E359" s="224"/>
      <c r="F359" s="224"/>
      <c r="G359" s="224"/>
      <c r="H359" s="224"/>
      <c r="I359" s="224"/>
      <c r="J359" s="224"/>
      <c r="K359" s="224"/>
      <c r="L359" s="224"/>
      <c r="M359" s="224"/>
      <c r="N359" s="224"/>
      <c r="O359" s="224"/>
      <c r="P359" s="224"/>
      <c r="Q359" s="224"/>
    </row>
    <row r="360" spans="3:17" s="3" customFormat="1" hidden="1" x14ac:dyDescent="0.3">
      <c r="C360" s="224"/>
      <c r="D360" s="224"/>
      <c r="E360" s="224"/>
      <c r="F360" s="224"/>
      <c r="G360" s="224"/>
      <c r="H360" s="224"/>
      <c r="I360" s="224"/>
      <c r="J360" s="224"/>
      <c r="K360" s="224"/>
      <c r="L360" s="224"/>
      <c r="M360" s="224"/>
      <c r="N360" s="224"/>
      <c r="O360" s="224"/>
      <c r="P360" s="224"/>
      <c r="Q360" s="224"/>
    </row>
    <row r="361" spans="3:17" s="3" customFormat="1" hidden="1" x14ac:dyDescent="0.3">
      <c r="C361" s="224"/>
      <c r="D361" s="224"/>
      <c r="E361" s="224"/>
      <c r="F361" s="224"/>
      <c r="G361" s="224"/>
      <c r="H361" s="224"/>
      <c r="I361" s="224"/>
      <c r="J361" s="224"/>
      <c r="K361" s="224"/>
      <c r="L361" s="224"/>
      <c r="M361" s="224"/>
      <c r="N361" s="224"/>
      <c r="O361" s="224"/>
      <c r="P361" s="224"/>
      <c r="Q361" s="224"/>
    </row>
    <row r="362" spans="3:17" s="3" customFormat="1" hidden="1" x14ac:dyDescent="0.3">
      <c r="C362" s="224"/>
      <c r="D362" s="224"/>
      <c r="E362" s="224"/>
      <c r="F362" s="224"/>
      <c r="G362" s="224"/>
      <c r="H362" s="224"/>
      <c r="I362" s="224"/>
      <c r="J362" s="224"/>
      <c r="K362" s="224"/>
      <c r="L362" s="224"/>
      <c r="M362" s="224"/>
      <c r="N362" s="224"/>
      <c r="O362" s="224"/>
      <c r="P362" s="224"/>
      <c r="Q362" s="224"/>
    </row>
    <row r="363" spans="3:17" s="3" customFormat="1" hidden="1" x14ac:dyDescent="0.3">
      <c r="C363" s="224"/>
      <c r="D363" s="224"/>
      <c r="E363" s="224"/>
      <c r="F363" s="224"/>
      <c r="G363" s="224"/>
      <c r="H363" s="224"/>
      <c r="I363" s="224"/>
      <c r="J363" s="224"/>
      <c r="K363" s="224"/>
      <c r="L363" s="224"/>
      <c r="M363" s="224"/>
      <c r="N363" s="224"/>
      <c r="O363" s="224"/>
      <c r="P363" s="224"/>
      <c r="Q363" s="224"/>
    </row>
    <row r="364" spans="3:17" s="3" customFormat="1" hidden="1" x14ac:dyDescent="0.3">
      <c r="C364" s="224"/>
      <c r="D364" s="224"/>
      <c r="E364" s="224"/>
      <c r="F364" s="224"/>
      <c r="G364" s="224"/>
      <c r="H364" s="224"/>
      <c r="I364" s="224"/>
      <c r="J364" s="224"/>
      <c r="K364" s="224"/>
      <c r="L364" s="224"/>
      <c r="M364" s="224"/>
      <c r="N364" s="224"/>
      <c r="O364" s="224"/>
      <c r="P364" s="224"/>
      <c r="Q364" s="224"/>
    </row>
    <row r="365" spans="3:17" s="3" customFormat="1" hidden="1" x14ac:dyDescent="0.3">
      <c r="C365" s="224"/>
      <c r="D365" s="224"/>
      <c r="E365" s="224"/>
      <c r="F365" s="224"/>
      <c r="G365" s="224"/>
      <c r="H365" s="224"/>
      <c r="I365" s="224"/>
      <c r="J365" s="224"/>
      <c r="K365" s="224"/>
      <c r="L365" s="224"/>
      <c r="M365" s="224"/>
      <c r="N365" s="224"/>
      <c r="O365" s="224"/>
      <c r="P365" s="224"/>
      <c r="Q365" s="224"/>
    </row>
    <row r="366" spans="3:17" s="3" customFormat="1" hidden="1" x14ac:dyDescent="0.3">
      <c r="C366" s="224"/>
      <c r="D366" s="224"/>
      <c r="E366" s="224"/>
      <c r="F366" s="224"/>
      <c r="G366" s="224"/>
      <c r="H366" s="224"/>
      <c r="I366" s="224"/>
      <c r="J366" s="224"/>
      <c r="K366" s="224"/>
      <c r="L366" s="224"/>
      <c r="M366" s="224"/>
      <c r="N366" s="224"/>
      <c r="O366" s="224"/>
      <c r="P366" s="224"/>
      <c r="Q366" s="224"/>
    </row>
    <row r="367" spans="3:17" s="3" customFormat="1" hidden="1" x14ac:dyDescent="0.3">
      <c r="C367" s="224"/>
      <c r="D367" s="224"/>
      <c r="E367" s="224"/>
      <c r="F367" s="224"/>
      <c r="G367" s="224"/>
      <c r="H367" s="224"/>
      <c r="I367" s="224"/>
      <c r="J367" s="224"/>
      <c r="K367" s="224"/>
      <c r="L367" s="224"/>
      <c r="M367" s="224"/>
      <c r="N367" s="224"/>
      <c r="O367" s="224"/>
      <c r="P367" s="224"/>
      <c r="Q367" s="224"/>
    </row>
    <row r="368" spans="3:17" s="3" customFormat="1" hidden="1" x14ac:dyDescent="0.3">
      <c r="C368" s="224"/>
      <c r="D368" s="224"/>
      <c r="E368" s="224"/>
      <c r="F368" s="224"/>
      <c r="G368" s="224"/>
      <c r="H368" s="224"/>
      <c r="I368" s="224"/>
      <c r="J368" s="224"/>
      <c r="K368" s="224"/>
      <c r="L368" s="224"/>
      <c r="M368" s="224"/>
      <c r="N368" s="224"/>
      <c r="O368" s="224"/>
      <c r="P368" s="224"/>
      <c r="Q368" s="224"/>
    </row>
    <row r="369" spans="3:17" s="3" customFormat="1" hidden="1" x14ac:dyDescent="0.3">
      <c r="C369" s="224"/>
      <c r="D369" s="224"/>
      <c r="E369" s="224"/>
      <c r="F369" s="224"/>
      <c r="G369" s="224"/>
      <c r="H369" s="224"/>
      <c r="I369" s="224"/>
      <c r="J369" s="224"/>
      <c r="K369" s="224"/>
      <c r="L369" s="224"/>
      <c r="M369" s="224"/>
      <c r="N369" s="224"/>
      <c r="O369" s="224"/>
      <c r="P369" s="224"/>
      <c r="Q369" s="224"/>
    </row>
    <row r="370" spans="3:17" s="3" customFormat="1" hidden="1" x14ac:dyDescent="0.3">
      <c r="C370" s="224"/>
      <c r="D370" s="224"/>
      <c r="E370" s="224"/>
      <c r="F370" s="224"/>
      <c r="G370" s="224"/>
      <c r="H370" s="224"/>
      <c r="I370" s="224"/>
      <c r="J370" s="224"/>
      <c r="K370" s="224"/>
      <c r="L370" s="224"/>
      <c r="M370" s="224"/>
      <c r="N370" s="224"/>
      <c r="O370" s="224"/>
      <c r="P370" s="224"/>
      <c r="Q370" s="224"/>
    </row>
    <row r="371" spans="3:17" s="3" customFormat="1" hidden="1" x14ac:dyDescent="0.3">
      <c r="C371" s="224"/>
      <c r="D371" s="224"/>
      <c r="E371" s="224"/>
      <c r="F371" s="224"/>
      <c r="G371" s="224"/>
      <c r="H371" s="224"/>
      <c r="I371" s="224"/>
      <c r="J371" s="224"/>
      <c r="K371" s="224"/>
      <c r="L371" s="224"/>
      <c r="M371" s="224"/>
      <c r="N371" s="224"/>
      <c r="O371" s="224"/>
      <c r="P371" s="224"/>
      <c r="Q371" s="224"/>
    </row>
    <row r="372" spans="3:17" s="3" customFormat="1" hidden="1" x14ac:dyDescent="0.3">
      <c r="C372" s="224"/>
      <c r="D372" s="224"/>
      <c r="E372" s="224"/>
      <c r="F372" s="224"/>
      <c r="G372" s="224"/>
      <c r="H372" s="224"/>
      <c r="I372" s="224"/>
      <c r="J372" s="224"/>
      <c r="K372" s="224"/>
      <c r="L372" s="224"/>
      <c r="M372" s="224"/>
      <c r="N372" s="224"/>
      <c r="O372" s="224"/>
      <c r="P372" s="224"/>
      <c r="Q372" s="224"/>
    </row>
    <row r="373" spans="3:17" s="3" customFormat="1" hidden="1" x14ac:dyDescent="0.3">
      <c r="C373" s="224"/>
      <c r="D373" s="224"/>
      <c r="E373" s="224"/>
      <c r="F373" s="224"/>
      <c r="G373" s="224"/>
      <c r="H373" s="224"/>
      <c r="I373" s="224"/>
      <c r="J373" s="224"/>
      <c r="K373" s="224"/>
      <c r="L373" s="224"/>
      <c r="M373" s="224"/>
      <c r="N373" s="224"/>
      <c r="O373" s="224"/>
      <c r="P373" s="224"/>
      <c r="Q373" s="224"/>
    </row>
    <row r="374" spans="3:17" s="3" customFormat="1" hidden="1" x14ac:dyDescent="0.3">
      <c r="C374" s="224"/>
      <c r="D374" s="224"/>
      <c r="E374" s="224"/>
      <c r="F374" s="224"/>
      <c r="G374" s="224"/>
      <c r="H374" s="224"/>
      <c r="I374" s="224"/>
      <c r="J374" s="224"/>
      <c r="K374" s="224"/>
      <c r="L374" s="224"/>
      <c r="M374" s="224"/>
      <c r="N374" s="224"/>
      <c r="O374" s="224"/>
      <c r="P374" s="224"/>
      <c r="Q374" s="224"/>
    </row>
    <row r="375" spans="3:17" s="3" customFormat="1" hidden="1" x14ac:dyDescent="0.3">
      <c r="C375" s="224"/>
      <c r="D375" s="224"/>
      <c r="E375" s="224"/>
      <c r="F375" s="224"/>
      <c r="G375" s="224"/>
      <c r="H375" s="224"/>
      <c r="I375" s="224"/>
      <c r="J375" s="224"/>
      <c r="K375" s="224"/>
      <c r="L375" s="224"/>
      <c r="M375" s="224"/>
      <c r="N375" s="224"/>
      <c r="O375" s="224"/>
      <c r="P375" s="224"/>
      <c r="Q375" s="224"/>
    </row>
    <row r="376" spans="3:17" s="3" customFormat="1" hidden="1" x14ac:dyDescent="0.3">
      <c r="C376" s="224"/>
      <c r="D376" s="224"/>
      <c r="E376" s="224"/>
      <c r="F376" s="224"/>
      <c r="G376" s="224"/>
      <c r="H376" s="224"/>
      <c r="I376" s="224"/>
      <c r="J376" s="224"/>
      <c r="K376" s="224"/>
      <c r="L376" s="224"/>
      <c r="M376" s="224"/>
      <c r="N376" s="224"/>
      <c r="O376" s="224"/>
      <c r="P376" s="224"/>
      <c r="Q376" s="224"/>
    </row>
    <row r="377" spans="3:17" s="3" customFormat="1" hidden="1" x14ac:dyDescent="0.3">
      <c r="C377" s="224"/>
      <c r="D377" s="224"/>
      <c r="E377" s="224"/>
      <c r="F377" s="224"/>
      <c r="G377" s="224"/>
      <c r="H377" s="224"/>
      <c r="I377" s="224"/>
      <c r="J377" s="224"/>
      <c r="K377" s="224"/>
      <c r="L377" s="224"/>
      <c r="M377" s="224"/>
      <c r="N377" s="224"/>
      <c r="O377" s="224"/>
      <c r="P377" s="224"/>
      <c r="Q377" s="224"/>
    </row>
    <row r="378" spans="3:17" s="3" customFormat="1" hidden="1" x14ac:dyDescent="0.3">
      <c r="C378" s="224"/>
      <c r="D378" s="224"/>
      <c r="E378" s="224"/>
      <c r="F378" s="224"/>
      <c r="G378" s="224"/>
      <c r="H378" s="224"/>
      <c r="I378" s="224"/>
      <c r="J378" s="224"/>
      <c r="K378" s="224"/>
      <c r="L378" s="224"/>
      <c r="M378" s="224"/>
      <c r="N378" s="224"/>
      <c r="O378" s="224"/>
      <c r="P378" s="224"/>
      <c r="Q378" s="224"/>
    </row>
    <row r="379" spans="3:17" s="3" customFormat="1" hidden="1" x14ac:dyDescent="0.3">
      <c r="C379" s="224"/>
      <c r="D379" s="224"/>
      <c r="E379" s="224"/>
      <c r="F379" s="224"/>
      <c r="G379" s="224"/>
      <c r="H379" s="224"/>
      <c r="I379" s="224"/>
      <c r="J379" s="224"/>
      <c r="K379" s="224"/>
      <c r="L379" s="224"/>
      <c r="M379" s="224"/>
      <c r="N379" s="224"/>
      <c r="O379" s="224"/>
      <c r="P379" s="224"/>
      <c r="Q379" s="224"/>
    </row>
    <row r="380" spans="3:17" s="3" customFormat="1" hidden="1" x14ac:dyDescent="0.3">
      <c r="C380" s="224"/>
      <c r="D380" s="224"/>
      <c r="E380" s="224"/>
      <c r="F380" s="224"/>
      <c r="G380" s="224"/>
      <c r="H380" s="224"/>
      <c r="I380" s="224"/>
      <c r="J380" s="224"/>
      <c r="K380" s="224"/>
      <c r="L380" s="224"/>
      <c r="M380" s="224"/>
      <c r="N380" s="224"/>
      <c r="O380" s="224"/>
      <c r="P380" s="224"/>
      <c r="Q380" s="224"/>
    </row>
    <row r="381" spans="3:17" s="3" customFormat="1" hidden="1" x14ac:dyDescent="0.3">
      <c r="C381" s="224"/>
      <c r="D381" s="224"/>
      <c r="E381" s="224"/>
      <c r="F381" s="224"/>
      <c r="G381" s="224"/>
      <c r="H381" s="224"/>
      <c r="I381" s="224"/>
      <c r="J381" s="224"/>
      <c r="K381" s="224"/>
      <c r="L381" s="224"/>
      <c r="M381" s="224"/>
      <c r="N381" s="224"/>
      <c r="O381" s="224"/>
      <c r="P381" s="224"/>
      <c r="Q381" s="224"/>
    </row>
    <row r="382" spans="3:17" s="3" customFormat="1" hidden="1" x14ac:dyDescent="0.3">
      <c r="C382" s="224"/>
      <c r="D382" s="224"/>
      <c r="E382" s="224"/>
      <c r="F382" s="224"/>
      <c r="G382" s="224"/>
      <c r="H382" s="224"/>
      <c r="I382" s="224"/>
      <c r="J382" s="224"/>
      <c r="K382" s="224"/>
      <c r="L382" s="224"/>
      <c r="M382" s="224"/>
      <c r="N382" s="224"/>
      <c r="O382" s="224"/>
      <c r="P382" s="224"/>
      <c r="Q382" s="224"/>
    </row>
    <row r="383" spans="3:17" s="3" customFormat="1" hidden="1" x14ac:dyDescent="0.3">
      <c r="C383" s="224"/>
      <c r="D383" s="224"/>
      <c r="E383" s="224"/>
      <c r="F383" s="224"/>
      <c r="G383" s="224"/>
      <c r="H383" s="224"/>
      <c r="I383" s="224"/>
      <c r="J383" s="224"/>
      <c r="K383" s="224"/>
      <c r="L383" s="224"/>
      <c r="M383" s="224"/>
      <c r="N383" s="224"/>
      <c r="O383" s="224"/>
      <c r="P383" s="224"/>
      <c r="Q383" s="224"/>
    </row>
    <row r="384" spans="3:17" s="3" customFormat="1" hidden="1" x14ac:dyDescent="0.3">
      <c r="C384" s="224"/>
      <c r="D384" s="224"/>
      <c r="E384" s="224"/>
      <c r="F384" s="224"/>
      <c r="G384" s="224"/>
      <c r="H384" s="224"/>
      <c r="I384" s="224"/>
      <c r="J384" s="224"/>
      <c r="K384" s="224"/>
      <c r="L384" s="224"/>
      <c r="M384" s="224"/>
      <c r="N384" s="224"/>
      <c r="O384" s="224"/>
      <c r="P384" s="224"/>
      <c r="Q384" s="224"/>
    </row>
    <row r="385" spans="3:17" s="3" customFormat="1" hidden="1" x14ac:dyDescent="0.3">
      <c r="C385" s="224"/>
      <c r="D385" s="224"/>
      <c r="E385" s="224"/>
      <c r="F385" s="224"/>
      <c r="G385" s="224"/>
      <c r="H385" s="224"/>
      <c r="I385" s="224"/>
      <c r="J385" s="224"/>
      <c r="K385" s="224"/>
      <c r="L385" s="224"/>
      <c r="M385" s="224"/>
      <c r="N385" s="224"/>
      <c r="O385" s="224"/>
      <c r="P385" s="224"/>
      <c r="Q385" s="224"/>
    </row>
    <row r="386" spans="3:17" s="3" customFormat="1" hidden="1" x14ac:dyDescent="0.3">
      <c r="C386" s="224"/>
      <c r="D386" s="224"/>
      <c r="E386" s="224"/>
      <c r="F386" s="224"/>
      <c r="G386" s="224"/>
      <c r="H386" s="224"/>
      <c r="I386" s="224"/>
      <c r="J386" s="224"/>
      <c r="K386" s="224"/>
      <c r="L386" s="224"/>
      <c r="M386" s="224"/>
      <c r="N386" s="224"/>
      <c r="O386" s="224"/>
      <c r="P386" s="224"/>
      <c r="Q386" s="224"/>
    </row>
    <row r="387" spans="3:17" s="3" customFormat="1" hidden="1" x14ac:dyDescent="0.3">
      <c r="C387" s="224"/>
      <c r="D387" s="224"/>
      <c r="E387" s="224"/>
      <c r="F387" s="224"/>
      <c r="G387" s="224"/>
      <c r="H387" s="224"/>
      <c r="I387" s="224"/>
      <c r="J387" s="224"/>
      <c r="K387" s="224"/>
      <c r="L387" s="224"/>
      <c r="M387" s="224"/>
      <c r="N387" s="224"/>
      <c r="O387" s="224"/>
      <c r="P387" s="224"/>
      <c r="Q387" s="224"/>
    </row>
    <row r="388" spans="3:17" s="3" customFormat="1" hidden="1" x14ac:dyDescent="0.3">
      <c r="C388" s="224"/>
      <c r="D388" s="224"/>
      <c r="E388" s="224"/>
      <c r="F388" s="224"/>
      <c r="G388" s="224"/>
      <c r="H388" s="224"/>
      <c r="I388" s="224"/>
      <c r="J388" s="224"/>
      <c r="K388" s="224"/>
      <c r="L388" s="224"/>
      <c r="M388" s="224"/>
      <c r="N388" s="224"/>
      <c r="O388" s="224"/>
      <c r="P388" s="224"/>
      <c r="Q388" s="224"/>
    </row>
    <row r="389" spans="3:17" s="3" customFormat="1" hidden="1" x14ac:dyDescent="0.3">
      <c r="C389" s="224"/>
      <c r="D389" s="224"/>
      <c r="E389" s="224"/>
      <c r="F389" s="224"/>
      <c r="G389" s="224"/>
      <c r="H389" s="224"/>
      <c r="I389" s="224"/>
      <c r="J389" s="224"/>
      <c r="K389" s="224"/>
      <c r="L389" s="224"/>
      <c r="M389" s="224"/>
      <c r="N389" s="224"/>
      <c r="O389" s="224"/>
      <c r="P389" s="224"/>
      <c r="Q389" s="224"/>
    </row>
    <row r="390" spans="3:17" s="3" customFormat="1" hidden="1" x14ac:dyDescent="0.3">
      <c r="C390" s="224"/>
      <c r="D390" s="224"/>
      <c r="E390" s="224"/>
      <c r="F390" s="224"/>
      <c r="G390" s="224"/>
      <c r="H390" s="224"/>
      <c r="I390" s="224"/>
      <c r="J390" s="224"/>
      <c r="K390" s="224"/>
      <c r="L390" s="224"/>
      <c r="M390" s="224"/>
      <c r="N390" s="224"/>
      <c r="O390" s="224"/>
      <c r="P390" s="224"/>
      <c r="Q390" s="224"/>
    </row>
    <row r="391" spans="3:17" s="3" customFormat="1" hidden="1" x14ac:dyDescent="0.3">
      <c r="C391" s="224"/>
      <c r="D391" s="224"/>
      <c r="E391" s="224"/>
      <c r="F391" s="224"/>
      <c r="G391" s="224"/>
      <c r="H391" s="224"/>
      <c r="I391" s="224"/>
      <c r="J391" s="224"/>
      <c r="K391" s="224"/>
      <c r="L391" s="224"/>
      <c r="M391" s="224"/>
      <c r="N391" s="224"/>
      <c r="O391" s="224"/>
      <c r="P391" s="224"/>
      <c r="Q391" s="224"/>
    </row>
    <row r="392" spans="3:17" s="3" customFormat="1" hidden="1" x14ac:dyDescent="0.3">
      <c r="C392" s="224"/>
      <c r="D392" s="224"/>
      <c r="E392" s="224"/>
      <c r="F392" s="224"/>
      <c r="G392" s="224"/>
      <c r="H392" s="224"/>
      <c r="I392" s="224"/>
      <c r="J392" s="224"/>
      <c r="K392" s="224"/>
      <c r="L392" s="224"/>
      <c r="M392" s="224"/>
      <c r="N392" s="224"/>
      <c r="O392" s="224"/>
      <c r="P392" s="224"/>
      <c r="Q392" s="224"/>
    </row>
    <row r="393" spans="3:17" s="3" customFormat="1" hidden="1" x14ac:dyDescent="0.3">
      <c r="C393" s="224"/>
      <c r="D393" s="224"/>
      <c r="E393" s="224"/>
      <c r="F393" s="224"/>
      <c r="G393" s="224"/>
      <c r="H393" s="224"/>
      <c r="I393" s="224"/>
      <c r="J393" s="224"/>
      <c r="K393" s="224"/>
      <c r="L393" s="224"/>
      <c r="M393" s="224"/>
      <c r="N393" s="224"/>
      <c r="O393" s="224"/>
      <c r="P393" s="224"/>
      <c r="Q393" s="224"/>
    </row>
    <row r="394" spans="3:17" s="3" customFormat="1" hidden="1" x14ac:dyDescent="0.3">
      <c r="C394" s="224"/>
      <c r="D394" s="224"/>
      <c r="E394" s="224"/>
      <c r="F394" s="224"/>
      <c r="G394" s="224"/>
      <c r="H394" s="224"/>
      <c r="I394" s="224"/>
      <c r="J394" s="224"/>
      <c r="K394" s="224"/>
      <c r="L394" s="224"/>
      <c r="M394" s="224"/>
      <c r="N394" s="224"/>
      <c r="O394" s="224"/>
      <c r="P394" s="224"/>
      <c r="Q394" s="224"/>
    </row>
    <row r="395" spans="3:17" s="3" customFormat="1" hidden="1" x14ac:dyDescent="0.3">
      <c r="C395" s="224"/>
      <c r="D395" s="224"/>
      <c r="E395" s="224"/>
      <c r="F395" s="224"/>
      <c r="G395" s="224"/>
      <c r="H395" s="224"/>
      <c r="I395" s="224"/>
      <c r="J395" s="224"/>
      <c r="K395" s="224"/>
      <c r="L395" s="224"/>
      <c r="M395" s="224"/>
      <c r="N395" s="224"/>
      <c r="O395" s="224"/>
      <c r="P395" s="224"/>
      <c r="Q395" s="224"/>
    </row>
    <row r="396" spans="3:17" s="3" customFormat="1" hidden="1" x14ac:dyDescent="0.3">
      <c r="C396" s="224"/>
      <c r="D396" s="224"/>
      <c r="E396" s="224"/>
      <c r="F396" s="224"/>
      <c r="G396" s="224"/>
      <c r="H396" s="224"/>
      <c r="I396" s="224"/>
      <c r="J396" s="224"/>
      <c r="K396" s="224"/>
      <c r="L396" s="224"/>
      <c r="M396" s="224"/>
      <c r="N396" s="224"/>
      <c r="O396" s="224"/>
      <c r="P396" s="224"/>
      <c r="Q396" s="224"/>
    </row>
    <row r="397" spans="3:17" s="3" customFormat="1" hidden="1" x14ac:dyDescent="0.3">
      <c r="C397" s="224"/>
      <c r="D397" s="224"/>
      <c r="E397" s="224"/>
      <c r="F397" s="224"/>
      <c r="G397" s="224"/>
      <c r="H397" s="224"/>
      <c r="I397" s="224"/>
      <c r="J397" s="224"/>
      <c r="K397" s="224"/>
      <c r="L397" s="224"/>
      <c r="M397" s="224"/>
      <c r="N397" s="224"/>
      <c r="O397" s="224"/>
      <c r="P397" s="224"/>
      <c r="Q397" s="224"/>
    </row>
    <row r="398" spans="3:17" s="3" customFormat="1" hidden="1" x14ac:dyDescent="0.3">
      <c r="C398" s="224"/>
      <c r="D398" s="224"/>
      <c r="E398" s="224"/>
      <c r="F398" s="224"/>
      <c r="G398" s="224"/>
      <c r="H398" s="224"/>
      <c r="I398" s="224"/>
      <c r="J398" s="224"/>
      <c r="K398" s="224"/>
      <c r="L398" s="224"/>
      <c r="M398" s="224"/>
      <c r="N398" s="224"/>
      <c r="O398" s="224"/>
      <c r="P398" s="224"/>
      <c r="Q398" s="224"/>
    </row>
    <row r="399" spans="3:17" s="3" customFormat="1" hidden="1" x14ac:dyDescent="0.3">
      <c r="C399" s="224"/>
      <c r="D399" s="224"/>
      <c r="E399" s="224"/>
      <c r="F399" s="224"/>
      <c r="G399" s="224"/>
      <c r="H399" s="224"/>
      <c r="I399" s="224"/>
      <c r="J399" s="224"/>
      <c r="K399" s="224"/>
      <c r="L399" s="224"/>
      <c r="M399" s="224"/>
      <c r="N399" s="224"/>
      <c r="O399" s="224"/>
      <c r="P399" s="224"/>
      <c r="Q399" s="224"/>
    </row>
    <row r="400" spans="3:17" s="3" customFormat="1" hidden="1" x14ac:dyDescent="0.3">
      <c r="C400" s="224"/>
      <c r="D400" s="224"/>
      <c r="E400" s="224"/>
      <c r="F400" s="224"/>
      <c r="G400" s="224"/>
      <c r="H400" s="224"/>
      <c r="I400" s="224"/>
      <c r="J400" s="224"/>
      <c r="K400" s="224"/>
      <c r="L400" s="224"/>
      <c r="M400" s="224"/>
      <c r="N400" s="224"/>
      <c r="O400" s="224"/>
      <c r="P400" s="224"/>
      <c r="Q400" s="224"/>
    </row>
    <row r="401" spans="3:17" s="3" customFormat="1" hidden="1" x14ac:dyDescent="0.3">
      <c r="C401" s="224"/>
      <c r="D401" s="224"/>
      <c r="E401" s="224"/>
      <c r="F401" s="224"/>
      <c r="G401" s="224"/>
      <c r="H401" s="224"/>
      <c r="I401" s="224"/>
      <c r="J401" s="224"/>
      <c r="K401" s="224"/>
      <c r="L401" s="224"/>
      <c r="M401" s="224"/>
      <c r="N401" s="224"/>
      <c r="O401" s="224"/>
      <c r="P401" s="224"/>
      <c r="Q401" s="224"/>
    </row>
    <row r="402" spans="3:17" s="3" customFormat="1" hidden="1" x14ac:dyDescent="0.3">
      <c r="C402" s="224"/>
      <c r="D402" s="224"/>
      <c r="E402" s="224"/>
      <c r="F402" s="224"/>
      <c r="G402" s="224"/>
      <c r="H402" s="224"/>
      <c r="I402" s="224"/>
      <c r="J402" s="224"/>
      <c r="K402" s="224"/>
      <c r="L402" s="224"/>
      <c r="M402" s="224"/>
      <c r="N402" s="224"/>
      <c r="O402" s="224"/>
      <c r="P402" s="224"/>
      <c r="Q402" s="224"/>
    </row>
    <row r="403" spans="3:17" s="3" customFormat="1" hidden="1" x14ac:dyDescent="0.3">
      <c r="C403" s="224"/>
      <c r="D403" s="224"/>
      <c r="E403" s="224"/>
      <c r="F403" s="224"/>
      <c r="G403" s="224"/>
      <c r="H403" s="224"/>
      <c r="I403" s="224"/>
      <c r="J403" s="224"/>
      <c r="K403" s="224"/>
      <c r="L403" s="224"/>
      <c r="M403" s="224"/>
      <c r="N403" s="224"/>
      <c r="O403" s="224"/>
      <c r="P403" s="224"/>
      <c r="Q403" s="224"/>
    </row>
    <row r="404" spans="3:17" s="3" customFormat="1" hidden="1" x14ac:dyDescent="0.3">
      <c r="C404" s="224"/>
      <c r="D404" s="224"/>
      <c r="E404" s="224"/>
      <c r="F404" s="224"/>
      <c r="G404" s="224"/>
      <c r="H404" s="224"/>
      <c r="I404" s="224"/>
      <c r="J404" s="224"/>
      <c r="K404" s="224"/>
      <c r="L404" s="224"/>
      <c r="M404" s="224"/>
      <c r="N404" s="224"/>
      <c r="O404" s="224"/>
      <c r="P404" s="224"/>
      <c r="Q404" s="224"/>
    </row>
    <row r="405" spans="3:17" s="3" customFormat="1" hidden="1" x14ac:dyDescent="0.3">
      <c r="C405" s="224"/>
      <c r="D405" s="224"/>
      <c r="E405" s="224"/>
      <c r="F405" s="224"/>
      <c r="G405" s="224"/>
      <c r="H405" s="224"/>
      <c r="I405" s="224"/>
      <c r="J405" s="224"/>
      <c r="K405" s="224"/>
      <c r="L405" s="224"/>
      <c r="M405" s="224"/>
      <c r="N405" s="224"/>
      <c r="O405" s="224"/>
      <c r="P405" s="224"/>
      <c r="Q405" s="224"/>
    </row>
    <row r="406" spans="3:17" s="3" customFormat="1" hidden="1" x14ac:dyDescent="0.3">
      <c r="C406" s="224"/>
      <c r="D406" s="224"/>
      <c r="E406" s="224"/>
      <c r="F406" s="224"/>
      <c r="G406" s="224"/>
      <c r="H406" s="224"/>
      <c r="I406" s="224"/>
      <c r="J406" s="224"/>
      <c r="K406" s="224"/>
      <c r="L406" s="224"/>
      <c r="M406" s="224"/>
      <c r="N406" s="224"/>
      <c r="O406" s="224"/>
      <c r="P406" s="224"/>
      <c r="Q406" s="224"/>
    </row>
    <row r="407" spans="3:17" s="3" customFormat="1" hidden="1" x14ac:dyDescent="0.3">
      <c r="C407" s="224"/>
      <c r="D407" s="224"/>
      <c r="E407" s="224"/>
      <c r="F407" s="224"/>
      <c r="G407" s="224"/>
      <c r="H407" s="224"/>
      <c r="I407" s="224"/>
      <c r="J407" s="224"/>
      <c r="K407" s="224"/>
      <c r="L407" s="224"/>
      <c r="M407" s="224"/>
      <c r="N407" s="224"/>
      <c r="O407" s="224"/>
      <c r="P407" s="224"/>
      <c r="Q407" s="224"/>
    </row>
    <row r="408" spans="3:17" s="3" customFormat="1" hidden="1" x14ac:dyDescent="0.3">
      <c r="C408" s="224"/>
      <c r="D408" s="224"/>
      <c r="E408" s="224"/>
      <c r="F408" s="224"/>
      <c r="G408" s="224"/>
      <c r="H408" s="224"/>
      <c r="I408" s="224"/>
      <c r="J408" s="224"/>
      <c r="K408" s="224"/>
      <c r="L408" s="224"/>
      <c r="M408" s="224"/>
      <c r="N408" s="224"/>
      <c r="O408" s="224"/>
      <c r="P408" s="224"/>
      <c r="Q408" s="224"/>
    </row>
    <row r="409" spans="3:17" s="3" customFormat="1" hidden="1" x14ac:dyDescent="0.3">
      <c r="C409" s="224"/>
      <c r="D409" s="224"/>
      <c r="E409" s="224"/>
      <c r="F409" s="224"/>
      <c r="G409" s="224"/>
      <c r="H409" s="224"/>
      <c r="I409" s="224"/>
      <c r="J409" s="224"/>
      <c r="K409" s="224"/>
      <c r="L409" s="224"/>
      <c r="M409" s="224"/>
      <c r="N409" s="224"/>
      <c r="O409" s="224"/>
      <c r="P409" s="224"/>
      <c r="Q409" s="224"/>
    </row>
    <row r="410" spans="3:17" s="3" customFormat="1" hidden="1" x14ac:dyDescent="0.3">
      <c r="C410" s="224"/>
      <c r="D410" s="224"/>
      <c r="E410" s="224"/>
      <c r="F410" s="224"/>
      <c r="G410" s="224"/>
      <c r="H410" s="224"/>
      <c r="I410" s="224"/>
      <c r="J410" s="224"/>
      <c r="K410" s="224"/>
      <c r="L410" s="224"/>
      <c r="M410" s="224"/>
      <c r="N410" s="224"/>
      <c r="O410" s="224"/>
      <c r="P410" s="224"/>
      <c r="Q410" s="224"/>
    </row>
    <row r="411" spans="3:17" s="3" customFormat="1" hidden="1" x14ac:dyDescent="0.3">
      <c r="C411" s="224"/>
      <c r="D411" s="224"/>
      <c r="E411" s="224"/>
      <c r="F411" s="224"/>
      <c r="G411" s="224"/>
      <c r="H411" s="224"/>
      <c r="I411" s="224"/>
      <c r="J411" s="224"/>
      <c r="K411" s="224"/>
      <c r="L411" s="224"/>
      <c r="M411" s="224"/>
      <c r="N411" s="224"/>
      <c r="O411" s="224"/>
      <c r="P411" s="224"/>
      <c r="Q411" s="224"/>
    </row>
    <row r="412" spans="3:17" s="3" customFormat="1" hidden="1" x14ac:dyDescent="0.3">
      <c r="C412" s="224"/>
      <c r="D412" s="224"/>
      <c r="E412" s="224"/>
      <c r="F412" s="224"/>
      <c r="G412" s="224"/>
      <c r="H412" s="224"/>
      <c r="I412" s="224"/>
      <c r="J412" s="224"/>
      <c r="K412" s="224"/>
      <c r="L412" s="224"/>
      <c r="M412" s="224"/>
      <c r="N412" s="224"/>
      <c r="O412" s="224"/>
      <c r="P412" s="224"/>
      <c r="Q412" s="224"/>
    </row>
    <row r="413" spans="3:17" s="3" customFormat="1" hidden="1" x14ac:dyDescent="0.3">
      <c r="C413" s="224"/>
      <c r="D413" s="224"/>
      <c r="E413" s="224"/>
      <c r="F413" s="224"/>
      <c r="G413" s="224"/>
      <c r="H413" s="224"/>
      <c r="I413" s="224"/>
      <c r="J413" s="224"/>
      <c r="K413" s="224"/>
      <c r="L413" s="224"/>
      <c r="M413" s="224"/>
      <c r="N413" s="224"/>
      <c r="O413" s="224"/>
      <c r="P413" s="224"/>
      <c r="Q413" s="224"/>
    </row>
    <row r="414" spans="3:17" s="3" customFormat="1" hidden="1" x14ac:dyDescent="0.3">
      <c r="C414" s="224"/>
      <c r="D414" s="224"/>
      <c r="E414" s="224"/>
      <c r="F414" s="224"/>
      <c r="G414" s="224"/>
      <c r="H414" s="224"/>
      <c r="I414" s="224"/>
      <c r="J414" s="224"/>
      <c r="K414" s="224"/>
      <c r="L414" s="224"/>
      <c r="M414" s="224"/>
      <c r="N414" s="224"/>
      <c r="O414" s="224"/>
      <c r="P414" s="224"/>
      <c r="Q414" s="224"/>
    </row>
    <row r="415" spans="3:17" s="3" customFormat="1" hidden="1" x14ac:dyDescent="0.3">
      <c r="C415" s="224"/>
      <c r="D415" s="224"/>
      <c r="E415" s="224"/>
      <c r="F415" s="224"/>
      <c r="G415" s="224"/>
      <c r="H415" s="224"/>
      <c r="I415" s="224"/>
      <c r="J415" s="224"/>
      <c r="K415" s="224"/>
      <c r="L415" s="224"/>
      <c r="M415" s="224"/>
      <c r="N415" s="224"/>
      <c r="O415" s="224"/>
      <c r="P415" s="224"/>
      <c r="Q415" s="224"/>
    </row>
    <row r="416" spans="3:17" s="3" customFormat="1" hidden="1" x14ac:dyDescent="0.3">
      <c r="C416" s="224"/>
      <c r="D416" s="224"/>
      <c r="E416" s="224"/>
      <c r="F416" s="224"/>
      <c r="G416" s="224"/>
      <c r="H416" s="224"/>
      <c r="I416" s="224"/>
      <c r="J416" s="224"/>
      <c r="K416" s="224"/>
      <c r="L416" s="224"/>
      <c r="M416" s="224"/>
      <c r="N416" s="224"/>
      <c r="O416" s="224"/>
      <c r="P416" s="224"/>
      <c r="Q416" s="224"/>
    </row>
    <row r="417" spans="3:17" s="3" customFormat="1" hidden="1" x14ac:dyDescent="0.3">
      <c r="C417" s="224"/>
      <c r="D417" s="224"/>
      <c r="E417" s="224"/>
      <c r="F417" s="224"/>
      <c r="G417" s="224"/>
      <c r="H417" s="224"/>
      <c r="I417" s="224"/>
      <c r="J417" s="224"/>
      <c r="K417" s="224"/>
      <c r="L417" s="224"/>
      <c r="M417" s="224"/>
      <c r="N417" s="224"/>
      <c r="O417" s="224"/>
      <c r="P417" s="224"/>
      <c r="Q417" s="224"/>
    </row>
    <row r="418" spans="3:17" s="3" customFormat="1" hidden="1" x14ac:dyDescent="0.3">
      <c r="C418" s="224"/>
      <c r="D418" s="224"/>
      <c r="E418" s="224"/>
      <c r="F418" s="224"/>
      <c r="G418" s="224"/>
      <c r="H418" s="224"/>
      <c r="I418" s="224"/>
      <c r="J418" s="224"/>
      <c r="K418" s="224"/>
      <c r="L418" s="224"/>
      <c r="M418" s="224"/>
      <c r="N418" s="224"/>
      <c r="O418" s="224"/>
      <c r="P418" s="224"/>
      <c r="Q418" s="224"/>
    </row>
    <row r="419" spans="3:17" s="3" customFormat="1" hidden="1" x14ac:dyDescent="0.3">
      <c r="C419" s="224"/>
      <c r="D419" s="224"/>
      <c r="E419" s="224"/>
      <c r="F419" s="224"/>
      <c r="G419" s="224"/>
      <c r="H419" s="224"/>
      <c r="I419" s="224"/>
      <c r="J419" s="224"/>
      <c r="K419" s="224"/>
      <c r="L419" s="224"/>
      <c r="M419" s="224"/>
      <c r="N419" s="224"/>
      <c r="O419" s="224"/>
      <c r="P419" s="224"/>
      <c r="Q419" s="224"/>
    </row>
    <row r="420" spans="3:17" s="3" customFormat="1" hidden="1" x14ac:dyDescent="0.3">
      <c r="C420" s="224"/>
      <c r="D420" s="224"/>
      <c r="E420" s="224"/>
      <c r="F420" s="224"/>
      <c r="G420" s="224"/>
      <c r="H420" s="224"/>
      <c r="I420" s="224"/>
      <c r="J420" s="224"/>
      <c r="K420" s="224"/>
      <c r="L420" s="224"/>
      <c r="M420" s="224"/>
      <c r="N420" s="224"/>
      <c r="O420" s="224"/>
      <c r="P420" s="224"/>
      <c r="Q420" s="224"/>
    </row>
    <row r="421" spans="3:17" s="3" customFormat="1" hidden="1" x14ac:dyDescent="0.3">
      <c r="C421" s="224"/>
      <c r="D421" s="224"/>
      <c r="E421" s="224"/>
      <c r="F421" s="224"/>
      <c r="G421" s="224"/>
      <c r="H421" s="224"/>
      <c r="I421" s="224"/>
      <c r="J421" s="224"/>
      <c r="K421" s="224"/>
      <c r="L421" s="224"/>
      <c r="M421" s="224"/>
      <c r="N421" s="224"/>
      <c r="O421" s="224"/>
      <c r="P421" s="224"/>
      <c r="Q421" s="224"/>
    </row>
    <row r="422" spans="3:17" s="3" customFormat="1" hidden="1" x14ac:dyDescent="0.3">
      <c r="C422" s="224"/>
      <c r="D422" s="224"/>
      <c r="E422" s="224"/>
      <c r="F422" s="224"/>
      <c r="G422" s="224"/>
      <c r="H422" s="224"/>
      <c r="I422" s="224"/>
      <c r="J422" s="224"/>
      <c r="K422" s="224"/>
      <c r="L422" s="224"/>
      <c r="M422" s="224"/>
      <c r="N422" s="224"/>
      <c r="O422" s="224"/>
      <c r="P422" s="224"/>
      <c r="Q422" s="224"/>
    </row>
    <row r="423" spans="3:17" s="3" customFormat="1" hidden="1" x14ac:dyDescent="0.3">
      <c r="C423" s="224"/>
      <c r="D423" s="224"/>
      <c r="E423" s="224"/>
      <c r="F423" s="224"/>
      <c r="G423" s="224"/>
      <c r="H423" s="224"/>
      <c r="I423" s="224"/>
      <c r="J423" s="224"/>
      <c r="K423" s="224"/>
      <c r="L423" s="224"/>
      <c r="M423" s="224"/>
      <c r="N423" s="224"/>
      <c r="O423" s="224"/>
      <c r="P423" s="224"/>
      <c r="Q423" s="224"/>
    </row>
    <row r="424" spans="3:17" s="3" customFormat="1" hidden="1" x14ac:dyDescent="0.3">
      <c r="C424" s="224"/>
      <c r="D424" s="224"/>
      <c r="E424" s="224"/>
      <c r="F424" s="224"/>
      <c r="G424" s="224"/>
      <c r="H424" s="224"/>
      <c r="I424" s="224"/>
      <c r="J424" s="224"/>
      <c r="K424" s="224"/>
      <c r="L424" s="224"/>
      <c r="M424" s="224"/>
      <c r="N424" s="224"/>
      <c r="O424" s="224"/>
      <c r="P424" s="224"/>
      <c r="Q424" s="224"/>
    </row>
    <row r="425" spans="3:17" s="3" customFormat="1" hidden="1" x14ac:dyDescent="0.3">
      <c r="C425" s="224"/>
      <c r="D425" s="224"/>
      <c r="E425" s="224"/>
      <c r="F425" s="224"/>
      <c r="G425" s="224"/>
      <c r="H425" s="224"/>
      <c r="I425" s="224"/>
      <c r="J425" s="224"/>
      <c r="K425" s="224"/>
      <c r="L425" s="224"/>
      <c r="M425" s="224"/>
      <c r="N425" s="224"/>
      <c r="O425" s="224"/>
      <c r="P425" s="224"/>
      <c r="Q425" s="224"/>
    </row>
    <row r="426" spans="3:17" s="3" customFormat="1" hidden="1" x14ac:dyDescent="0.3">
      <c r="C426" s="224"/>
      <c r="D426" s="224"/>
      <c r="E426" s="224"/>
      <c r="F426" s="224"/>
      <c r="G426" s="224"/>
      <c r="H426" s="224"/>
      <c r="I426" s="224"/>
      <c r="J426" s="224"/>
      <c r="K426" s="224"/>
      <c r="L426" s="224"/>
      <c r="M426" s="224"/>
      <c r="N426" s="224"/>
      <c r="O426" s="224"/>
      <c r="P426" s="224"/>
      <c r="Q426" s="224"/>
    </row>
    <row r="427" spans="3:17" s="3" customFormat="1" hidden="1" x14ac:dyDescent="0.3">
      <c r="C427" s="224"/>
      <c r="D427" s="224"/>
      <c r="E427" s="224"/>
      <c r="F427" s="224"/>
      <c r="G427" s="224"/>
      <c r="H427" s="224"/>
      <c r="I427" s="224"/>
      <c r="J427" s="224"/>
      <c r="K427" s="224"/>
      <c r="L427" s="224"/>
      <c r="M427" s="224"/>
      <c r="N427" s="224"/>
      <c r="O427" s="224"/>
      <c r="P427" s="224"/>
      <c r="Q427" s="224"/>
    </row>
    <row r="428" spans="3:17" s="3" customFormat="1" hidden="1" x14ac:dyDescent="0.3">
      <c r="C428" s="224"/>
      <c r="D428" s="224"/>
      <c r="E428" s="224"/>
      <c r="F428" s="224"/>
      <c r="G428" s="224"/>
      <c r="H428" s="224"/>
      <c r="I428" s="224"/>
      <c r="J428" s="224"/>
      <c r="K428" s="224"/>
      <c r="L428" s="224"/>
      <c r="M428" s="224"/>
      <c r="N428" s="224"/>
      <c r="O428" s="224"/>
      <c r="P428" s="224"/>
      <c r="Q428" s="224"/>
    </row>
    <row r="429" spans="3:17" s="3" customFormat="1" hidden="1" x14ac:dyDescent="0.3">
      <c r="C429" s="224"/>
      <c r="D429" s="224"/>
      <c r="E429" s="224"/>
      <c r="F429" s="224"/>
      <c r="G429" s="224"/>
      <c r="H429" s="224"/>
      <c r="I429" s="224"/>
      <c r="J429" s="224"/>
      <c r="K429" s="224"/>
      <c r="L429" s="224"/>
      <c r="M429" s="224"/>
      <c r="N429" s="224"/>
      <c r="O429" s="224"/>
      <c r="P429" s="224"/>
      <c r="Q429" s="224"/>
    </row>
    <row r="430" spans="3:17" s="3" customFormat="1" hidden="1" x14ac:dyDescent="0.3">
      <c r="C430" s="224"/>
      <c r="D430" s="224"/>
      <c r="E430" s="224"/>
      <c r="F430" s="224"/>
      <c r="G430" s="224"/>
      <c r="H430" s="224"/>
      <c r="I430" s="224"/>
      <c r="J430" s="224"/>
      <c r="K430" s="224"/>
      <c r="L430" s="224"/>
      <c r="M430" s="224"/>
      <c r="N430" s="224"/>
      <c r="O430" s="224"/>
      <c r="P430" s="224"/>
      <c r="Q430" s="224"/>
    </row>
    <row r="431" spans="3:17" s="3" customFormat="1" hidden="1" x14ac:dyDescent="0.3">
      <c r="C431" s="224"/>
      <c r="D431" s="224"/>
      <c r="E431" s="224"/>
      <c r="F431" s="224"/>
      <c r="G431" s="224"/>
      <c r="H431" s="224"/>
      <c r="I431" s="224"/>
      <c r="J431" s="224"/>
      <c r="K431" s="224"/>
      <c r="L431" s="224"/>
      <c r="M431" s="224"/>
      <c r="N431" s="224"/>
      <c r="O431" s="224"/>
      <c r="P431" s="224"/>
      <c r="Q431" s="224"/>
    </row>
    <row r="432" spans="3:17" s="3" customFormat="1" hidden="1" x14ac:dyDescent="0.3">
      <c r="C432" s="224"/>
      <c r="D432" s="224"/>
      <c r="E432" s="224"/>
      <c r="F432" s="224"/>
      <c r="G432" s="224"/>
      <c r="H432" s="224"/>
      <c r="I432" s="224"/>
      <c r="J432" s="224"/>
      <c r="K432" s="224"/>
      <c r="L432" s="224"/>
      <c r="M432" s="224"/>
      <c r="N432" s="224"/>
      <c r="O432" s="224"/>
      <c r="P432" s="224"/>
      <c r="Q432" s="224"/>
    </row>
    <row r="433" spans="3:17" s="3" customFormat="1" hidden="1" x14ac:dyDescent="0.3">
      <c r="C433" s="224"/>
      <c r="D433" s="224"/>
      <c r="E433" s="224"/>
      <c r="F433" s="224"/>
      <c r="G433" s="224"/>
      <c r="H433" s="224"/>
      <c r="I433" s="224"/>
      <c r="J433" s="224"/>
      <c r="K433" s="224"/>
      <c r="L433" s="224"/>
      <c r="M433" s="224"/>
      <c r="N433" s="224"/>
      <c r="O433" s="224"/>
      <c r="P433" s="224"/>
      <c r="Q433" s="224"/>
    </row>
    <row r="434" spans="3:17" s="3" customFormat="1" hidden="1" x14ac:dyDescent="0.3">
      <c r="C434" s="224"/>
      <c r="D434" s="224"/>
      <c r="E434" s="224"/>
      <c r="F434" s="224"/>
      <c r="G434" s="224"/>
      <c r="H434" s="224"/>
      <c r="I434" s="224"/>
      <c r="J434" s="224"/>
      <c r="K434" s="224"/>
      <c r="L434" s="224"/>
      <c r="M434" s="224"/>
      <c r="N434" s="224"/>
      <c r="O434" s="224"/>
      <c r="P434" s="224"/>
      <c r="Q434" s="224"/>
    </row>
    <row r="435" spans="3:17" s="3" customFormat="1" hidden="1" x14ac:dyDescent="0.3">
      <c r="C435" s="224"/>
      <c r="D435" s="224"/>
      <c r="E435" s="224"/>
      <c r="F435" s="224"/>
      <c r="G435" s="224"/>
      <c r="H435" s="224"/>
      <c r="I435" s="224"/>
      <c r="J435" s="224"/>
      <c r="K435" s="224"/>
      <c r="L435" s="224"/>
      <c r="M435" s="224"/>
      <c r="N435" s="224"/>
      <c r="O435" s="224"/>
      <c r="P435" s="224"/>
      <c r="Q435" s="224"/>
    </row>
    <row r="436" spans="3:17" s="3" customFormat="1" hidden="1" x14ac:dyDescent="0.3">
      <c r="C436" s="224"/>
      <c r="D436" s="224"/>
      <c r="E436" s="224"/>
      <c r="F436" s="224"/>
      <c r="G436" s="224"/>
      <c r="H436" s="224"/>
      <c r="I436" s="224"/>
      <c r="J436" s="224"/>
      <c r="K436" s="224"/>
      <c r="L436" s="224"/>
      <c r="M436" s="224"/>
      <c r="N436" s="224"/>
      <c r="O436" s="224"/>
      <c r="P436" s="224"/>
      <c r="Q436" s="224"/>
    </row>
    <row r="437" spans="3:17" s="3" customFormat="1" hidden="1" x14ac:dyDescent="0.3">
      <c r="C437" s="224"/>
      <c r="D437" s="224"/>
      <c r="E437" s="224"/>
      <c r="F437" s="224"/>
      <c r="G437" s="224"/>
      <c r="H437" s="224"/>
      <c r="I437" s="224"/>
      <c r="J437" s="224"/>
      <c r="K437" s="224"/>
      <c r="L437" s="224"/>
      <c r="M437" s="224"/>
      <c r="N437" s="224"/>
      <c r="O437" s="224"/>
      <c r="P437" s="224"/>
      <c r="Q437" s="224"/>
    </row>
    <row r="438" spans="3:17" s="3" customFormat="1" hidden="1" x14ac:dyDescent="0.3">
      <c r="C438" s="224"/>
      <c r="D438" s="224"/>
      <c r="E438" s="224"/>
      <c r="F438" s="224"/>
      <c r="G438" s="224"/>
      <c r="H438" s="224"/>
      <c r="I438" s="224"/>
      <c r="J438" s="224"/>
      <c r="K438" s="224"/>
      <c r="L438" s="224"/>
      <c r="M438" s="224"/>
      <c r="N438" s="224"/>
      <c r="O438" s="224"/>
      <c r="P438" s="224"/>
      <c r="Q438" s="224"/>
    </row>
    <row r="439" spans="3:17" s="3" customFormat="1" hidden="1" x14ac:dyDescent="0.3">
      <c r="C439" s="224"/>
      <c r="D439" s="224"/>
      <c r="E439" s="224"/>
      <c r="F439" s="224"/>
      <c r="G439" s="224"/>
      <c r="H439" s="224"/>
      <c r="I439" s="224"/>
      <c r="J439" s="224"/>
      <c r="K439" s="224"/>
      <c r="L439" s="224"/>
      <c r="M439" s="224"/>
      <c r="N439" s="224"/>
      <c r="O439" s="224"/>
      <c r="P439" s="224"/>
      <c r="Q439" s="224"/>
    </row>
    <row r="440" spans="3:17" s="3" customFormat="1" hidden="1" x14ac:dyDescent="0.3">
      <c r="C440" s="224"/>
      <c r="D440" s="224"/>
      <c r="E440" s="224"/>
      <c r="F440" s="224"/>
      <c r="G440" s="224"/>
      <c r="H440" s="224"/>
      <c r="I440" s="224"/>
      <c r="J440" s="224"/>
      <c r="K440" s="224"/>
      <c r="L440" s="224"/>
      <c r="M440" s="224"/>
      <c r="N440" s="224"/>
      <c r="O440" s="224"/>
      <c r="P440" s="224"/>
      <c r="Q440" s="224"/>
    </row>
    <row r="441" spans="3:17" s="3" customFormat="1" hidden="1" x14ac:dyDescent="0.3">
      <c r="C441" s="224"/>
      <c r="D441" s="224"/>
      <c r="E441" s="224"/>
      <c r="F441" s="224"/>
      <c r="G441" s="224"/>
      <c r="H441" s="224"/>
      <c r="I441" s="224"/>
      <c r="J441" s="224"/>
      <c r="K441" s="224"/>
      <c r="L441" s="224"/>
      <c r="M441" s="224"/>
      <c r="N441" s="224"/>
      <c r="O441" s="224"/>
      <c r="P441" s="224"/>
      <c r="Q441" s="224"/>
    </row>
    <row r="442" spans="3:17" s="3" customFormat="1" hidden="1" x14ac:dyDescent="0.3">
      <c r="C442" s="224"/>
      <c r="D442" s="224"/>
      <c r="E442" s="224"/>
      <c r="F442" s="224"/>
      <c r="G442" s="224"/>
      <c r="H442" s="224"/>
      <c r="I442" s="224"/>
      <c r="J442" s="224"/>
      <c r="K442" s="224"/>
      <c r="L442" s="224"/>
      <c r="M442" s="224"/>
      <c r="N442" s="224"/>
      <c r="O442" s="224"/>
      <c r="P442" s="224"/>
      <c r="Q442" s="224"/>
    </row>
    <row r="443" spans="3:17" s="3" customFormat="1" hidden="1" x14ac:dyDescent="0.3">
      <c r="C443" s="224"/>
      <c r="D443" s="224"/>
      <c r="E443" s="224"/>
      <c r="F443" s="224"/>
      <c r="G443" s="224"/>
      <c r="H443" s="224"/>
      <c r="I443" s="224"/>
      <c r="J443" s="224"/>
      <c r="K443" s="224"/>
      <c r="L443" s="224"/>
      <c r="M443" s="224"/>
      <c r="N443" s="224"/>
      <c r="O443" s="224"/>
      <c r="P443" s="224"/>
      <c r="Q443" s="224"/>
    </row>
    <row r="444" spans="3:17" s="3" customFormat="1" hidden="1" x14ac:dyDescent="0.3">
      <c r="C444" s="224"/>
      <c r="D444" s="224"/>
      <c r="E444" s="224"/>
      <c r="F444" s="224"/>
      <c r="G444" s="224"/>
      <c r="H444" s="224"/>
      <c r="I444" s="224"/>
      <c r="J444" s="224"/>
      <c r="K444" s="224"/>
      <c r="L444" s="224"/>
      <c r="M444" s="224"/>
      <c r="N444" s="224"/>
      <c r="O444" s="224"/>
      <c r="P444" s="224"/>
      <c r="Q444" s="224"/>
    </row>
    <row r="445" spans="3:17" s="3" customFormat="1" hidden="1" x14ac:dyDescent="0.3">
      <c r="C445" s="224"/>
      <c r="D445" s="224"/>
      <c r="E445" s="224"/>
      <c r="F445" s="224"/>
      <c r="G445" s="224"/>
      <c r="H445" s="224"/>
      <c r="I445" s="224"/>
      <c r="J445" s="224"/>
      <c r="K445" s="224"/>
      <c r="L445" s="224"/>
      <c r="M445" s="224"/>
      <c r="N445" s="224"/>
      <c r="O445" s="224"/>
      <c r="P445" s="224"/>
      <c r="Q445" s="224"/>
    </row>
    <row r="446" spans="3:17" s="3" customFormat="1" hidden="1" x14ac:dyDescent="0.3">
      <c r="C446" s="224"/>
      <c r="D446" s="224"/>
      <c r="E446" s="224"/>
      <c r="F446" s="224"/>
      <c r="G446" s="224"/>
      <c r="H446" s="224"/>
      <c r="I446" s="224"/>
      <c r="J446" s="224"/>
      <c r="K446" s="224"/>
      <c r="L446" s="224"/>
      <c r="M446" s="224"/>
      <c r="N446" s="224"/>
      <c r="O446" s="224"/>
      <c r="P446" s="224"/>
      <c r="Q446" s="224"/>
    </row>
    <row r="447" spans="3:17" s="3" customFormat="1" hidden="1" x14ac:dyDescent="0.3">
      <c r="C447" s="224"/>
      <c r="D447" s="224"/>
      <c r="E447" s="224"/>
      <c r="F447" s="224"/>
      <c r="G447" s="224"/>
      <c r="H447" s="224"/>
      <c r="I447" s="224"/>
      <c r="J447" s="224"/>
      <c r="K447" s="224"/>
      <c r="L447" s="224"/>
      <c r="M447" s="224"/>
      <c r="N447" s="224"/>
      <c r="O447" s="224"/>
      <c r="P447" s="224"/>
      <c r="Q447" s="224"/>
    </row>
    <row r="448" spans="3:17" s="3" customFormat="1" hidden="1" x14ac:dyDescent="0.3">
      <c r="C448" s="224"/>
      <c r="D448" s="224"/>
      <c r="E448" s="224"/>
      <c r="F448" s="224"/>
      <c r="G448" s="224"/>
      <c r="H448" s="224"/>
      <c r="I448" s="224"/>
      <c r="J448" s="224"/>
      <c r="K448" s="224"/>
      <c r="L448" s="224"/>
      <c r="M448" s="224"/>
      <c r="N448" s="224"/>
      <c r="O448" s="224"/>
      <c r="P448" s="224"/>
      <c r="Q448" s="224"/>
    </row>
    <row r="449" spans="3:17" s="3" customFormat="1" hidden="1" x14ac:dyDescent="0.3">
      <c r="C449" s="224"/>
      <c r="D449" s="224"/>
      <c r="E449" s="224"/>
      <c r="F449" s="224"/>
      <c r="G449" s="224"/>
      <c r="H449" s="224"/>
      <c r="I449" s="224"/>
      <c r="J449" s="224"/>
      <c r="K449" s="224"/>
      <c r="L449" s="224"/>
      <c r="M449" s="224"/>
      <c r="N449" s="224"/>
      <c r="O449" s="224"/>
      <c r="P449" s="224"/>
      <c r="Q449" s="224"/>
    </row>
    <row r="450" spans="3:17" s="3" customFormat="1" hidden="1" x14ac:dyDescent="0.3">
      <c r="C450" s="224"/>
      <c r="D450" s="224"/>
      <c r="E450" s="224"/>
      <c r="F450" s="224"/>
      <c r="G450" s="224"/>
      <c r="H450" s="224"/>
      <c r="I450" s="224"/>
      <c r="J450" s="224"/>
      <c r="K450" s="224"/>
      <c r="L450" s="224"/>
      <c r="M450" s="224"/>
      <c r="N450" s="224"/>
      <c r="O450" s="224"/>
      <c r="P450" s="224"/>
      <c r="Q450" s="224"/>
    </row>
    <row r="451" spans="3:17" s="3" customFormat="1" hidden="1" x14ac:dyDescent="0.3">
      <c r="C451" s="224"/>
      <c r="D451" s="224"/>
      <c r="E451" s="224"/>
      <c r="F451" s="224"/>
      <c r="G451" s="224"/>
      <c r="H451" s="224"/>
      <c r="I451" s="224"/>
      <c r="J451" s="224"/>
      <c r="K451" s="224"/>
      <c r="L451" s="224"/>
      <c r="M451" s="224"/>
      <c r="N451" s="224"/>
      <c r="O451" s="224"/>
      <c r="P451" s="224"/>
      <c r="Q451" s="224"/>
    </row>
    <row r="452" spans="3:17" s="3" customFormat="1" hidden="1" x14ac:dyDescent="0.3">
      <c r="C452" s="224"/>
      <c r="D452" s="224"/>
      <c r="E452" s="224"/>
      <c r="F452" s="224"/>
      <c r="G452" s="224"/>
      <c r="H452" s="224"/>
      <c r="I452" s="224"/>
      <c r="J452" s="224"/>
      <c r="K452" s="224"/>
      <c r="L452" s="224"/>
      <c r="M452" s="224"/>
      <c r="N452" s="224"/>
      <c r="O452" s="224"/>
      <c r="P452" s="224"/>
      <c r="Q452" s="224"/>
    </row>
    <row r="453" spans="3:17" s="3" customFormat="1" hidden="1" x14ac:dyDescent="0.3">
      <c r="C453" s="224"/>
      <c r="D453" s="224"/>
      <c r="E453" s="224"/>
      <c r="F453" s="224"/>
      <c r="G453" s="224"/>
      <c r="H453" s="224"/>
      <c r="I453" s="224"/>
      <c r="J453" s="224"/>
      <c r="K453" s="224"/>
      <c r="L453" s="224"/>
      <c r="M453" s="224"/>
      <c r="N453" s="224"/>
      <c r="O453" s="224"/>
      <c r="P453" s="224"/>
      <c r="Q453" s="224"/>
    </row>
    <row r="454" spans="3:17" s="3" customFormat="1" hidden="1" x14ac:dyDescent="0.3">
      <c r="C454" s="224"/>
      <c r="D454" s="224"/>
      <c r="E454" s="224"/>
      <c r="F454" s="224"/>
      <c r="G454" s="224"/>
      <c r="H454" s="224"/>
      <c r="I454" s="224"/>
      <c r="J454" s="224"/>
      <c r="K454" s="224"/>
      <c r="L454" s="224"/>
      <c r="M454" s="224"/>
      <c r="N454" s="224"/>
      <c r="O454" s="224"/>
      <c r="P454" s="224"/>
      <c r="Q454" s="224"/>
    </row>
    <row r="455" spans="3:17" s="3" customFormat="1" hidden="1" x14ac:dyDescent="0.3">
      <c r="C455" s="224"/>
      <c r="D455" s="224"/>
      <c r="E455" s="224"/>
      <c r="F455" s="224"/>
      <c r="G455" s="224"/>
      <c r="H455" s="224"/>
      <c r="I455" s="224"/>
      <c r="J455" s="224"/>
      <c r="K455" s="224"/>
      <c r="L455" s="224"/>
      <c r="M455" s="224"/>
      <c r="N455" s="224"/>
      <c r="O455" s="224"/>
      <c r="P455" s="224"/>
      <c r="Q455" s="224"/>
    </row>
    <row r="456" spans="3:17" s="3" customFormat="1" hidden="1" x14ac:dyDescent="0.3">
      <c r="C456" s="224"/>
      <c r="D456" s="224"/>
      <c r="E456" s="224"/>
      <c r="F456" s="224"/>
      <c r="G456" s="224"/>
      <c r="H456" s="224"/>
      <c r="I456" s="224"/>
      <c r="J456" s="224"/>
      <c r="K456" s="224"/>
      <c r="L456" s="224"/>
      <c r="M456" s="224"/>
      <c r="N456" s="224"/>
      <c r="O456" s="224"/>
      <c r="P456" s="224"/>
      <c r="Q456" s="224"/>
    </row>
    <row r="457" spans="3:17" s="3" customFormat="1" hidden="1" x14ac:dyDescent="0.3">
      <c r="C457" s="224"/>
      <c r="D457" s="224"/>
      <c r="E457" s="224"/>
      <c r="F457" s="224"/>
      <c r="G457" s="224"/>
      <c r="H457" s="224"/>
      <c r="I457" s="224"/>
      <c r="J457" s="224"/>
      <c r="K457" s="224"/>
      <c r="L457" s="224"/>
      <c r="M457" s="224"/>
      <c r="N457" s="224"/>
      <c r="O457" s="224"/>
      <c r="P457" s="224"/>
      <c r="Q457" s="224"/>
    </row>
    <row r="458" spans="3:17" s="3" customFormat="1" hidden="1" x14ac:dyDescent="0.3">
      <c r="C458" s="224"/>
      <c r="D458" s="224"/>
      <c r="E458" s="224"/>
      <c r="F458" s="224"/>
      <c r="G458" s="224"/>
      <c r="H458" s="224"/>
      <c r="I458" s="224"/>
      <c r="J458" s="224"/>
      <c r="K458" s="224"/>
      <c r="L458" s="224"/>
      <c r="M458" s="224"/>
      <c r="N458" s="224"/>
      <c r="O458" s="224"/>
      <c r="P458" s="224"/>
      <c r="Q458" s="224"/>
    </row>
    <row r="459" spans="3:17" s="3" customFormat="1" hidden="1" x14ac:dyDescent="0.3">
      <c r="C459" s="224"/>
      <c r="D459" s="224"/>
      <c r="E459" s="224"/>
      <c r="F459" s="224"/>
      <c r="G459" s="224"/>
      <c r="H459" s="224"/>
      <c r="I459" s="224"/>
      <c r="J459" s="224"/>
      <c r="K459" s="224"/>
      <c r="L459" s="224"/>
      <c r="M459" s="224"/>
      <c r="N459" s="224"/>
      <c r="O459" s="224"/>
      <c r="P459" s="224"/>
      <c r="Q459" s="224"/>
    </row>
    <row r="460" spans="3:17" s="3" customFormat="1" hidden="1" x14ac:dyDescent="0.3">
      <c r="C460" s="224"/>
      <c r="D460" s="224"/>
      <c r="E460" s="224"/>
      <c r="F460" s="224"/>
      <c r="G460" s="224"/>
      <c r="H460" s="224"/>
      <c r="I460" s="224"/>
      <c r="J460" s="224"/>
      <c r="K460" s="224"/>
      <c r="L460" s="224"/>
      <c r="M460" s="224"/>
      <c r="N460" s="224"/>
      <c r="O460" s="224"/>
      <c r="P460" s="224"/>
      <c r="Q460" s="224"/>
    </row>
    <row r="461" spans="3:17" s="3" customFormat="1" hidden="1" x14ac:dyDescent="0.3">
      <c r="C461" s="224"/>
      <c r="D461" s="224"/>
      <c r="E461" s="224"/>
      <c r="F461" s="224"/>
      <c r="G461" s="224"/>
      <c r="H461" s="224"/>
      <c r="I461" s="224"/>
      <c r="J461" s="224"/>
      <c r="K461" s="224"/>
      <c r="L461" s="224"/>
      <c r="M461" s="224"/>
      <c r="N461" s="224"/>
      <c r="O461" s="224"/>
      <c r="P461" s="224"/>
      <c r="Q461" s="224"/>
    </row>
    <row r="462" spans="3:17" s="3" customFormat="1" hidden="1" x14ac:dyDescent="0.3">
      <c r="C462" s="224"/>
      <c r="D462" s="224"/>
      <c r="E462" s="224"/>
      <c r="F462" s="224"/>
      <c r="G462" s="224"/>
      <c r="H462" s="224"/>
      <c r="I462" s="224"/>
      <c r="J462" s="224"/>
      <c r="K462" s="224"/>
      <c r="L462" s="224"/>
      <c r="M462" s="224"/>
      <c r="N462" s="224"/>
      <c r="O462" s="224"/>
      <c r="P462" s="224"/>
      <c r="Q462" s="224"/>
    </row>
    <row r="463" spans="3:17" s="3" customFormat="1" hidden="1" x14ac:dyDescent="0.3">
      <c r="C463" s="224"/>
      <c r="D463" s="224"/>
      <c r="E463" s="224"/>
      <c r="F463" s="224"/>
      <c r="G463" s="224"/>
      <c r="H463" s="224"/>
      <c r="I463" s="224"/>
      <c r="J463" s="224"/>
      <c r="K463" s="224"/>
      <c r="L463" s="224"/>
      <c r="M463" s="224"/>
      <c r="N463" s="224"/>
      <c r="O463" s="224"/>
      <c r="P463" s="224"/>
      <c r="Q463" s="224"/>
    </row>
    <row r="464" spans="3:17" s="3" customFormat="1" hidden="1" x14ac:dyDescent="0.3">
      <c r="C464" s="224"/>
      <c r="D464" s="224"/>
      <c r="E464" s="224"/>
      <c r="F464" s="224"/>
      <c r="G464" s="224"/>
      <c r="H464" s="224"/>
      <c r="I464" s="224"/>
      <c r="J464" s="224"/>
      <c r="K464" s="224"/>
      <c r="L464" s="224"/>
      <c r="M464" s="224"/>
      <c r="N464" s="224"/>
      <c r="O464" s="224"/>
      <c r="P464" s="224"/>
      <c r="Q464" s="224"/>
    </row>
    <row r="465" spans="3:17" s="3" customFormat="1" hidden="1" x14ac:dyDescent="0.3">
      <c r="C465" s="224"/>
      <c r="D465" s="224"/>
      <c r="E465" s="224"/>
      <c r="F465" s="224"/>
      <c r="G465" s="224"/>
      <c r="H465" s="224"/>
      <c r="I465" s="224"/>
      <c r="J465" s="224"/>
      <c r="K465" s="224"/>
      <c r="L465" s="224"/>
      <c r="M465" s="224"/>
      <c r="N465" s="224"/>
      <c r="O465" s="224"/>
      <c r="P465" s="224"/>
      <c r="Q465" s="224"/>
    </row>
    <row r="466" spans="3:17" s="3" customFormat="1" hidden="1" x14ac:dyDescent="0.3">
      <c r="C466" s="224"/>
      <c r="D466" s="224"/>
      <c r="E466" s="224"/>
      <c r="F466" s="224"/>
      <c r="G466" s="224"/>
      <c r="H466" s="224"/>
      <c r="I466" s="224"/>
      <c r="J466" s="224"/>
      <c r="K466" s="224"/>
      <c r="L466" s="224"/>
      <c r="M466" s="224"/>
      <c r="N466" s="224"/>
      <c r="O466" s="224"/>
      <c r="P466" s="224"/>
      <c r="Q466" s="224"/>
    </row>
    <row r="467" spans="3:17" s="3" customFormat="1" hidden="1" x14ac:dyDescent="0.3">
      <c r="C467" s="224"/>
      <c r="D467" s="224"/>
      <c r="E467" s="224"/>
      <c r="F467" s="224"/>
      <c r="G467" s="224"/>
      <c r="H467" s="224"/>
      <c r="I467" s="224"/>
      <c r="J467" s="224"/>
      <c r="K467" s="224"/>
      <c r="L467" s="224"/>
      <c r="M467" s="224"/>
      <c r="N467" s="224"/>
      <c r="O467" s="224"/>
      <c r="P467" s="224"/>
      <c r="Q467" s="224"/>
    </row>
    <row r="468" spans="3:17" s="3" customFormat="1" hidden="1" x14ac:dyDescent="0.3">
      <c r="C468" s="224"/>
      <c r="D468" s="224"/>
      <c r="E468" s="224"/>
      <c r="F468" s="224"/>
      <c r="G468" s="224"/>
      <c r="H468" s="224"/>
      <c r="I468" s="224"/>
      <c r="J468" s="224"/>
      <c r="K468" s="224"/>
      <c r="L468" s="224"/>
      <c r="M468" s="224"/>
      <c r="N468" s="224"/>
      <c r="O468" s="224"/>
      <c r="P468" s="224"/>
      <c r="Q468" s="224"/>
    </row>
    <row r="469" spans="3:17" s="3" customFormat="1" hidden="1" x14ac:dyDescent="0.3">
      <c r="C469" s="224"/>
      <c r="D469" s="224"/>
      <c r="E469" s="224"/>
      <c r="F469" s="224"/>
      <c r="G469" s="224"/>
      <c r="H469" s="224"/>
      <c r="I469" s="224"/>
      <c r="J469" s="224"/>
      <c r="K469" s="224"/>
      <c r="L469" s="224"/>
      <c r="M469" s="224"/>
      <c r="N469" s="224"/>
      <c r="O469" s="224"/>
      <c r="P469" s="224"/>
      <c r="Q469" s="224"/>
    </row>
    <row r="470" spans="3:17" s="3" customFormat="1" hidden="1" x14ac:dyDescent="0.3">
      <c r="C470" s="224"/>
      <c r="D470" s="224"/>
      <c r="E470" s="224"/>
      <c r="F470" s="224"/>
      <c r="G470" s="224"/>
      <c r="H470" s="224"/>
      <c r="I470" s="224"/>
      <c r="J470" s="224"/>
      <c r="K470" s="224"/>
      <c r="L470" s="224"/>
      <c r="M470" s="224"/>
      <c r="N470" s="224"/>
      <c r="O470" s="224"/>
      <c r="P470" s="224"/>
      <c r="Q470" s="224"/>
    </row>
    <row r="471" spans="3:17" s="3" customFormat="1" hidden="1" x14ac:dyDescent="0.3">
      <c r="C471" s="224"/>
      <c r="D471" s="224"/>
      <c r="E471" s="224"/>
      <c r="F471" s="224"/>
      <c r="G471" s="224"/>
      <c r="H471" s="224"/>
      <c r="I471" s="224"/>
      <c r="J471" s="224"/>
      <c r="K471" s="224"/>
      <c r="L471" s="224"/>
      <c r="M471" s="224"/>
      <c r="N471" s="224"/>
      <c r="O471" s="224"/>
      <c r="P471" s="224"/>
      <c r="Q471" s="224"/>
    </row>
    <row r="472" spans="3:17" s="3" customFormat="1" hidden="1" x14ac:dyDescent="0.3">
      <c r="C472" s="224"/>
      <c r="D472" s="224"/>
      <c r="E472" s="224"/>
      <c r="F472" s="224"/>
      <c r="G472" s="224"/>
      <c r="H472" s="224"/>
      <c r="I472" s="224"/>
      <c r="J472" s="224"/>
      <c r="K472" s="224"/>
      <c r="L472" s="224"/>
      <c r="M472" s="224"/>
      <c r="N472" s="224"/>
      <c r="O472" s="224"/>
      <c r="P472" s="224"/>
      <c r="Q472" s="224"/>
    </row>
    <row r="473" spans="3:17" s="3" customFormat="1" hidden="1" x14ac:dyDescent="0.3">
      <c r="C473" s="224"/>
      <c r="D473" s="224"/>
      <c r="E473" s="224"/>
      <c r="F473" s="224"/>
      <c r="G473" s="224"/>
      <c r="H473" s="224"/>
      <c r="I473" s="224"/>
      <c r="J473" s="224"/>
      <c r="K473" s="224"/>
      <c r="L473" s="224"/>
      <c r="M473" s="224"/>
      <c r="N473" s="224"/>
      <c r="O473" s="224"/>
      <c r="P473" s="224"/>
      <c r="Q473" s="224"/>
    </row>
    <row r="474" spans="3:17" s="3" customFormat="1" hidden="1" x14ac:dyDescent="0.3">
      <c r="C474" s="224"/>
      <c r="D474" s="224"/>
      <c r="E474" s="224"/>
      <c r="F474" s="224"/>
      <c r="G474" s="224"/>
      <c r="H474" s="224"/>
      <c r="I474" s="224"/>
      <c r="J474" s="224"/>
      <c r="K474" s="224"/>
      <c r="L474" s="224"/>
      <c r="M474" s="224"/>
      <c r="N474" s="224"/>
      <c r="O474" s="224"/>
      <c r="P474" s="224"/>
      <c r="Q474" s="224"/>
    </row>
    <row r="475" spans="3:17" s="3" customFormat="1" hidden="1" x14ac:dyDescent="0.3">
      <c r="C475" s="224"/>
      <c r="D475" s="224"/>
      <c r="E475" s="224"/>
      <c r="F475" s="224"/>
      <c r="G475" s="224"/>
      <c r="H475" s="224"/>
      <c r="I475" s="224"/>
      <c r="J475" s="224"/>
      <c r="K475" s="224"/>
      <c r="L475" s="224"/>
      <c r="M475" s="224"/>
      <c r="N475" s="224"/>
      <c r="O475" s="224"/>
      <c r="P475" s="224"/>
      <c r="Q475" s="224"/>
    </row>
    <row r="476" spans="3:17" s="3" customFormat="1" hidden="1" x14ac:dyDescent="0.3">
      <c r="C476" s="224"/>
      <c r="D476" s="224"/>
      <c r="E476" s="224"/>
      <c r="F476" s="224"/>
      <c r="G476" s="224"/>
      <c r="H476" s="224"/>
      <c r="I476" s="224"/>
      <c r="J476" s="224"/>
      <c r="K476" s="224"/>
      <c r="L476" s="224"/>
      <c r="M476" s="224"/>
      <c r="N476" s="224"/>
      <c r="O476" s="224"/>
      <c r="P476" s="224"/>
      <c r="Q476" s="224"/>
    </row>
    <row r="477" spans="3:17" s="3" customFormat="1" hidden="1" x14ac:dyDescent="0.3">
      <c r="C477" s="224"/>
      <c r="D477" s="224"/>
      <c r="E477" s="224"/>
      <c r="F477" s="224"/>
      <c r="G477" s="224"/>
      <c r="H477" s="224"/>
      <c r="I477" s="224"/>
      <c r="J477" s="224"/>
      <c r="K477" s="224"/>
      <c r="L477" s="224"/>
      <c r="M477" s="224"/>
      <c r="N477" s="224"/>
      <c r="O477" s="224"/>
      <c r="P477" s="224"/>
      <c r="Q477" s="224"/>
    </row>
    <row r="478" spans="3:17" s="3" customFormat="1" hidden="1" x14ac:dyDescent="0.3">
      <c r="C478" s="224"/>
      <c r="D478" s="224"/>
      <c r="E478" s="224"/>
      <c r="F478" s="224"/>
      <c r="G478" s="224"/>
      <c r="H478" s="224"/>
      <c r="I478" s="224"/>
      <c r="J478" s="224"/>
      <c r="K478" s="224"/>
      <c r="L478" s="224"/>
      <c r="M478" s="224"/>
      <c r="N478" s="224"/>
      <c r="O478" s="224"/>
      <c r="P478" s="224"/>
      <c r="Q478" s="224"/>
    </row>
    <row r="479" spans="3:17" s="3" customFormat="1" hidden="1" x14ac:dyDescent="0.3">
      <c r="C479" s="224"/>
      <c r="D479" s="224"/>
      <c r="E479" s="224"/>
      <c r="F479" s="224"/>
      <c r="G479" s="224"/>
      <c r="H479" s="224"/>
      <c r="I479" s="224"/>
      <c r="J479" s="224"/>
      <c r="K479" s="224"/>
      <c r="L479" s="224"/>
      <c r="M479" s="224"/>
      <c r="N479" s="224"/>
      <c r="O479" s="224"/>
      <c r="P479" s="224"/>
      <c r="Q479" s="224"/>
    </row>
    <row r="480" spans="3:17" s="3" customFormat="1" hidden="1" x14ac:dyDescent="0.3">
      <c r="C480" s="224"/>
      <c r="D480" s="224"/>
      <c r="E480" s="224"/>
      <c r="F480" s="224"/>
      <c r="G480" s="224"/>
      <c r="H480" s="224"/>
      <c r="I480" s="224"/>
      <c r="J480" s="224"/>
      <c r="K480" s="224"/>
      <c r="L480" s="224"/>
      <c r="M480" s="224"/>
      <c r="N480" s="224"/>
      <c r="O480" s="224"/>
      <c r="P480" s="224"/>
      <c r="Q480" s="224"/>
    </row>
    <row r="481" spans="3:17" s="3" customFormat="1" hidden="1" x14ac:dyDescent="0.3">
      <c r="C481" s="224"/>
      <c r="D481" s="224"/>
      <c r="E481" s="224"/>
      <c r="F481" s="224"/>
      <c r="G481" s="224"/>
      <c r="H481" s="224"/>
      <c r="I481" s="224"/>
      <c r="J481" s="224"/>
      <c r="K481" s="224"/>
      <c r="L481" s="224"/>
      <c r="M481" s="224"/>
      <c r="N481" s="224"/>
      <c r="O481" s="224"/>
      <c r="P481" s="224"/>
      <c r="Q481" s="224"/>
    </row>
    <row r="482" spans="3:17" s="3" customFormat="1" hidden="1" x14ac:dyDescent="0.3">
      <c r="C482" s="224"/>
      <c r="D482" s="224"/>
      <c r="E482" s="224"/>
      <c r="F482" s="224"/>
      <c r="G482" s="224"/>
      <c r="H482" s="224"/>
      <c r="I482" s="224"/>
      <c r="J482" s="224"/>
      <c r="K482" s="224"/>
      <c r="L482" s="224"/>
      <c r="M482" s="224"/>
      <c r="N482" s="224"/>
      <c r="O482" s="224"/>
      <c r="P482" s="224"/>
      <c r="Q482" s="224"/>
    </row>
    <row r="483" spans="3:17" s="3" customFormat="1" hidden="1" x14ac:dyDescent="0.3">
      <c r="C483" s="224"/>
      <c r="D483" s="224"/>
      <c r="E483" s="224"/>
      <c r="F483" s="224"/>
      <c r="G483" s="224"/>
      <c r="H483" s="224"/>
      <c r="I483" s="224"/>
      <c r="J483" s="224"/>
      <c r="K483" s="224"/>
      <c r="L483" s="224"/>
      <c r="M483" s="224"/>
      <c r="N483" s="224"/>
      <c r="O483" s="224"/>
      <c r="P483" s="224"/>
      <c r="Q483" s="224"/>
    </row>
    <row r="484" spans="3:17" s="3" customFormat="1" hidden="1" x14ac:dyDescent="0.3">
      <c r="C484" s="224"/>
      <c r="D484" s="224"/>
      <c r="E484" s="224"/>
      <c r="F484" s="224"/>
      <c r="G484" s="224"/>
      <c r="H484" s="224"/>
      <c r="I484" s="224"/>
      <c r="J484" s="224"/>
      <c r="K484" s="224"/>
      <c r="L484" s="224"/>
      <c r="M484" s="224"/>
      <c r="N484" s="224"/>
      <c r="O484" s="224"/>
      <c r="P484" s="224"/>
      <c r="Q484" s="224"/>
    </row>
    <row r="485" spans="3:17" s="3" customFormat="1" hidden="1" x14ac:dyDescent="0.3">
      <c r="C485" s="224"/>
      <c r="D485" s="224"/>
      <c r="E485" s="224"/>
      <c r="F485" s="224"/>
      <c r="G485" s="224"/>
      <c r="H485" s="224"/>
      <c r="I485" s="224"/>
      <c r="J485" s="224"/>
      <c r="K485" s="224"/>
      <c r="L485" s="224"/>
      <c r="M485" s="224"/>
      <c r="N485" s="224"/>
      <c r="O485" s="224"/>
      <c r="P485" s="224"/>
      <c r="Q485" s="224"/>
    </row>
    <row r="486" spans="3:17" s="3" customFormat="1" hidden="1" x14ac:dyDescent="0.3">
      <c r="C486" s="224"/>
      <c r="D486" s="224"/>
      <c r="E486" s="224"/>
      <c r="F486" s="224"/>
      <c r="G486" s="224"/>
      <c r="H486" s="224"/>
      <c r="I486" s="224"/>
      <c r="J486" s="224"/>
      <c r="K486" s="224"/>
      <c r="L486" s="224"/>
      <c r="M486" s="224"/>
      <c r="N486" s="224"/>
      <c r="O486" s="224"/>
      <c r="P486" s="224"/>
      <c r="Q486" s="224"/>
    </row>
    <row r="487" spans="3:17" s="3" customFormat="1" hidden="1" x14ac:dyDescent="0.3">
      <c r="C487" s="224"/>
      <c r="D487" s="224"/>
      <c r="E487" s="224"/>
      <c r="F487" s="224"/>
      <c r="G487" s="224"/>
      <c r="H487" s="224"/>
      <c r="I487" s="224"/>
      <c r="J487" s="224"/>
      <c r="K487" s="224"/>
      <c r="L487" s="224"/>
      <c r="M487" s="224"/>
      <c r="N487" s="224"/>
      <c r="O487" s="224"/>
      <c r="P487" s="224"/>
      <c r="Q487" s="224"/>
    </row>
    <row r="488" spans="3:17" s="3" customFormat="1" hidden="1" x14ac:dyDescent="0.3">
      <c r="C488" s="224"/>
      <c r="D488" s="224"/>
      <c r="E488" s="224"/>
      <c r="F488" s="224"/>
      <c r="G488" s="224"/>
      <c r="H488" s="224"/>
      <c r="I488" s="224"/>
      <c r="J488" s="224"/>
      <c r="K488" s="224"/>
      <c r="L488" s="224"/>
      <c r="M488" s="224"/>
      <c r="N488" s="224"/>
      <c r="O488" s="224"/>
      <c r="P488" s="224"/>
      <c r="Q488" s="224"/>
    </row>
    <row r="489" spans="3:17" s="3" customFormat="1" hidden="1" x14ac:dyDescent="0.3">
      <c r="C489" s="224"/>
      <c r="D489" s="224"/>
      <c r="E489" s="224"/>
      <c r="F489" s="224"/>
      <c r="G489" s="224"/>
      <c r="H489" s="224"/>
      <c r="I489" s="224"/>
      <c r="J489" s="224"/>
      <c r="K489" s="224"/>
      <c r="L489" s="224"/>
      <c r="M489" s="224"/>
      <c r="N489" s="224"/>
      <c r="O489" s="224"/>
      <c r="P489" s="224"/>
      <c r="Q489" s="224"/>
    </row>
    <row r="490" spans="3:17" s="3" customFormat="1" hidden="1" x14ac:dyDescent="0.3">
      <c r="C490" s="224"/>
      <c r="D490" s="224"/>
      <c r="E490" s="224"/>
      <c r="F490" s="224"/>
      <c r="G490" s="224"/>
      <c r="H490" s="224"/>
      <c r="I490" s="224"/>
      <c r="J490" s="224"/>
      <c r="K490" s="224"/>
      <c r="L490" s="224"/>
      <c r="M490" s="224"/>
      <c r="N490" s="224"/>
      <c r="O490" s="224"/>
      <c r="P490" s="224"/>
      <c r="Q490" s="224"/>
    </row>
    <row r="491" spans="3:17" s="3" customFormat="1" hidden="1" x14ac:dyDescent="0.3">
      <c r="C491" s="224"/>
      <c r="D491" s="224"/>
      <c r="E491" s="224"/>
      <c r="F491" s="224"/>
      <c r="G491" s="224"/>
      <c r="H491" s="224"/>
      <c r="I491" s="224"/>
      <c r="J491" s="224"/>
      <c r="K491" s="224"/>
      <c r="L491" s="224"/>
      <c r="M491" s="224"/>
      <c r="N491" s="224"/>
      <c r="O491" s="224"/>
      <c r="P491" s="224"/>
      <c r="Q491" s="224"/>
    </row>
    <row r="492" spans="3:17" s="3" customFormat="1" hidden="1" x14ac:dyDescent="0.3">
      <c r="C492" s="224"/>
      <c r="D492" s="224"/>
      <c r="E492" s="224"/>
      <c r="F492" s="224"/>
      <c r="G492" s="224"/>
      <c r="H492" s="224"/>
      <c r="I492" s="224"/>
      <c r="J492" s="224"/>
      <c r="K492" s="224"/>
      <c r="L492" s="224"/>
      <c r="M492" s="224"/>
      <c r="N492" s="224"/>
      <c r="O492" s="224"/>
      <c r="P492" s="224"/>
      <c r="Q492" s="224"/>
    </row>
    <row r="493" spans="3:17" s="3" customFormat="1" hidden="1" x14ac:dyDescent="0.3">
      <c r="C493" s="224"/>
      <c r="D493" s="224"/>
      <c r="E493" s="224"/>
      <c r="F493" s="224"/>
      <c r="G493" s="224"/>
      <c r="H493" s="224"/>
      <c r="I493" s="224"/>
      <c r="J493" s="224"/>
      <c r="K493" s="224"/>
      <c r="L493" s="224"/>
      <c r="M493" s="224"/>
      <c r="N493" s="224"/>
      <c r="O493" s="224"/>
      <c r="P493" s="224"/>
      <c r="Q493" s="224"/>
    </row>
    <row r="494" spans="3:17" s="3" customFormat="1" hidden="1" x14ac:dyDescent="0.3">
      <c r="C494" s="224"/>
      <c r="D494" s="224"/>
      <c r="E494" s="224"/>
      <c r="F494" s="224"/>
      <c r="G494" s="224"/>
      <c r="H494" s="224"/>
      <c r="I494" s="224"/>
      <c r="J494" s="224"/>
      <c r="K494" s="224"/>
      <c r="L494" s="224"/>
      <c r="M494" s="224"/>
      <c r="N494" s="224"/>
      <c r="O494" s="224"/>
      <c r="P494" s="224"/>
      <c r="Q494" s="224"/>
    </row>
    <row r="495" spans="3:17" s="3" customFormat="1" hidden="1" x14ac:dyDescent="0.3">
      <c r="C495" s="224"/>
      <c r="D495" s="224"/>
      <c r="E495" s="224"/>
      <c r="F495" s="224"/>
      <c r="G495" s="224"/>
      <c r="H495" s="224"/>
      <c r="I495" s="224"/>
      <c r="J495" s="224"/>
      <c r="K495" s="224"/>
      <c r="L495" s="224"/>
      <c r="M495" s="224"/>
      <c r="N495" s="224"/>
      <c r="O495" s="224"/>
      <c r="P495" s="224"/>
      <c r="Q495" s="224"/>
    </row>
    <row r="496" spans="3:17" s="3" customFormat="1" hidden="1" x14ac:dyDescent="0.3">
      <c r="C496" s="224"/>
      <c r="D496" s="224"/>
      <c r="E496" s="224"/>
      <c r="F496" s="224"/>
      <c r="G496" s="224"/>
      <c r="H496" s="224"/>
      <c r="I496" s="224"/>
      <c r="J496" s="224"/>
      <c r="K496" s="224"/>
      <c r="L496" s="224"/>
      <c r="M496" s="224"/>
      <c r="N496" s="224"/>
      <c r="O496" s="224"/>
      <c r="P496" s="224"/>
      <c r="Q496" s="224"/>
    </row>
    <row r="497" spans="3:17" s="3" customFormat="1" hidden="1" x14ac:dyDescent="0.3">
      <c r="C497" s="224"/>
      <c r="D497" s="224"/>
      <c r="E497" s="224"/>
      <c r="F497" s="224"/>
      <c r="G497" s="224"/>
      <c r="H497" s="224"/>
      <c r="I497" s="224"/>
      <c r="J497" s="224"/>
      <c r="K497" s="224"/>
      <c r="L497" s="224"/>
      <c r="M497" s="224"/>
      <c r="N497" s="224"/>
      <c r="O497" s="224"/>
      <c r="P497" s="224"/>
      <c r="Q497" s="224"/>
    </row>
    <row r="498" spans="3:17" s="3" customFormat="1" hidden="1" x14ac:dyDescent="0.3">
      <c r="C498" s="224"/>
      <c r="D498" s="224"/>
      <c r="E498" s="224"/>
      <c r="F498" s="224"/>
      <c r="G498" s="224"/>
      <c r="H498" s="224"/>
      <c r="I498" s="224"/>
      <c r="J498" s="224"/>
      <c r="K498" s="224"/>
      <c r="L498" s="224"/>
      <c r="M498" s="224"/>
      <c r="N498" s="224"/>
      <c r="O498" s="224"/>
      <c r="P498" s="224"/>
      <c r="Q498" s="224"/>
    </row>
    <row r="499" spans="3:17" s="3" customFormat="1" hidden="1" x14ac:dyDescent="0.3">
      <c r="C499" s="224"/>
      <c r="D499" s="224"/>
      <c r="E499" s="224"/>
      <c r="F499" s="224"/>
      <c r="G499" s="224"/>
      <c r="H499" s="224"/>
      <c r="I499" s="224"/>
      <c r="J499" s="224"/>
      <c r="K499" s="224"/>
      <c r="L499" s="224"/>
      <c r="M499" s="224"/>
      <c r="N499" s="224"/>
      <c r="O499" s="224"/>
      <c r="P499" s="224"/>
      <c r="Q499" s="224"/>
    </row>
    <row r="500" spans="3:17" s="3" customFormat="1" hidden="1" x14ac:dyDescent="0.3">
      <c r="C500" s="224"/>
      <c r="D500" s="224"/>
      <c r="E500" s="224"/>
      <c r="F500" s="224"/>
      <c r="G500" s="224"/>
      <c r="H500" s="224"/>
      <c r="I500" s="224"/>
      <c r="J500" s="224"/>
      <c r="K500" s="224"/>
      <c r="L500" s="224"/>
      <c r="M500" s="224"/>
      <c r="N500" s="224"/>
      <c r="O500" s="224"/>
      <c r="P500" s="224"/>
      <c r="Q500" s="224"/>
    </row>
    <row r="501" spans="3:17" s="3" customFormat="1" hidden="1" x14ac:dyDescent="0.3">
      <c r="C501" s="224"/>
      <c r="D501" s="224"/>
      <c r="E501" s="224"/>
      <c r="F501" s="224"/>
      <c r="G501" s="224"/>
      <c r="H501" s="224"/>
      <c r="I501" s="224"/>
      <c r="J501" s="224"/>
      <c r="K501" s="224"/>
      <c r="L501" s="224"/>
      <c r="M501" s="224"/>
      <c r="N501" s="224"/>
      <c r="O501" s="224"/>
      <c r="P501" s="224"/>
      <c r="Q501" s="224"/>
    </row>
    <row r="502" spans="3:17" s="3" customFormat="1" hidden="1" x14ac:dyDescent="0.3">
      <c r="C502" s="224"/>
      <c r="D502" s="224"/>
      <c r="E502" s="224"/>
      <c r="F502" s="224"/>
      <c r="G502" s="224"/>
      <c r="H502" s="224"/>
      <c r="I502" s="224"/>
      <c r="J502" s="224"/>
      <c r="K502" s="224"/>
      <c r="L502" s="224"/>
      <c r="M502" s="224"/>
      <c r="N502" s="224"/>
      <c r="O502" s="224"/>
      <c r="P502" s="224"/>
      <c r="Q502" s="224"/>
    </row>
    <row r="503" spans="3:17" s="3" customFormat="1" hidden="1" x14ac:dyDescent="0.3">
      <c r="C503" s="224"/>
      <c r="D503" s="224"/>
      <c r="E503" s="224"/>
      <c r="F503" s="224"/>
      <c r="G503" s="224"/>
      <c r="H503" s="224"/>
      <c r="I503" s="224"/>
      <c r="J503" s="224"/>
      <c r="K503" s="224"/>
      <c r="L503" s="224"/>
      <c r="M503" s="224"/>
      <c r="N503" s="224"/>
      <c r="O503" s="224"/>
      <c r="P503" s="224"/>
      <c r="Q503" s="224"/>
    </row>
    <row r="504" spans="3:17" s="3" customFormat="1" hidden="1" x14ac:dyDescent="0.3">
      <c r="C504" s="224"/>
      <c r="D504" s="224"/>
      <c r="E504" s="224"/>
      <c r="F504" s="224"/>
      <c r="G504" s="224"/>
      <c r="H504" s="224"/>
      <c r="I504" s="224"/>
      <c r="J504" s="224"/>
      <c r="K504" s="224"/>
      <c r="L504" s="224"/>
      <c r="M504" s="224"/>
      <c r="N504" s="224"/>
      <c r="O504" s="224"/>
      <c r="P504" s="224"/>
      <c r="Q504" s="224"/>
    </row>
    <row r="505" spans="3:17" s="3" customFormat="1" hidden="1" x14ac:dyDescent="0.3">
      <c r="C505" s="224"/>
      <c r="D505" s="224"/>
      <c r="E505" s="224"/>
      <c r="F505" s="224"/>
      <c r="G505" s="224"/>
      <c r="H505" s="224"/>
      <c r="I505" s="224"/>
      <c r="J505" s="224"/>
      <c r="K505" s="224"/>
      <c r="L505" s="224"/>
      <c r="M505" s="224"/>
      <c r="N505" s="224"/>
      <c r="O505" s="224"/>
      <c r="P505" s="224"/>
      <c r="Q505" s="224"/>
    </row>
    <row r="506" spans="3:17" s="3" customFormat="1" hidden="1" x14ac:dyDescent="0.3">
      <c r="C506" s="224"/>
      <c r="D506" s="224"/>
      <c r="E506" s="224"/>
      <c r="F506" s="224"/>
      <c r="G506" s="224"/>
      <c r="H506" s="224"/>
      <c r="I506" s="224"/>
      <c r="J506" s="224"/>
      <c r="K506" s="224"/>
      <c r="L506" s="224"/>
      <c r="M506" s="224"/>
      <c r="N506" s="224"/>
      <c r="O506" s="224"/>
      <c r="P506" s="224"/>
      <c r="Q506" s="224"/>
    </row>
    <row r="507" spans="3:17" hidden="1" x14ac:dyDescent="0.3"/>
    <row r="508" spans="3:17" hidden="1" x14ac:dyDescent="0.3"/>
    <row r="509" spans="3:17" hidden="1" x14ac:dyDescent="0.3"/>
  </sheetData>
  <sheetProtection password="CE6F" sheet="1" objects="1" scenarios="1" formatCells="0" formatColumns="0" formatRows="0"/>
  <conditionalFormatting sqref="C6:Q6">
    <cfRule type="expression" dxfId="80" priority="1">
      <formula>C6=0</formula>
    </cfRule>
  </conditionalFormatting>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6" sqref="C6"/>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4</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4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6" sqref="C6"/>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5</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I77:I83">
      <formula1>"Table 1, Table 2, Table 3, All Tables, Grand Total"</formula1>
    </dataValidation>
    <dataValidation type="list" allowBlank="1" showInputMessage="1" showErrorMessage="1" sqref="E8">
      <formula1>CustomerList</formula1>
    </dataValidation>
    <dataValidation type="list" allowBlank="1" showInputMessage="1" showErrorMessage="1" sqref="E25 E76">
      <formula1>BankList</formula1>
    </dataValidation>
    <dataValidation type="list" allowBlank="1" showInputMessage="1" showErrorMessage="1" sqref="G77:G83">
      <formula1>"Reduction, Additional, Grand Total"</formula1>
    </dataValidation>
    <dataValidation type="list" allowBlank="1" showInputMessage="1" showErrorMessage="1" sqref="E79">
      <formula1>EmployeeName</formula1>
    </dataValidation>
    <dataValidation type="list" allowBlank="1" showInputMessage="1" showErrorMessage="1" sqref="E31:E35">
      <formula1>ProjectName</formula1>
    </dataValidation>
    <dataValidation type="list" allowBlank="1" showInputMessage="1" showErrorMessage="1" sqref="E39:E48">
      <formula1>LaborName</formula1>
    </dataValidation>
    <dataValidation type="list" allowBlank="1" showInputMessage="1" showErrorMessage="1" sqref="E52:E71">
      <formula1>MaterialName</formula1>
    </dataValidation>
    <dataValidation type="list" allowBlank="1" showInputMessage="1" showErrorMessage="1" sqref="H10">
      <formula1>PaymentTerms</formula1>
    </dataValidation>
  </dataValidations>
  <printOptions horizontalCentered="1"/>
  <pageMargins left="0.25" right="0.25" top="0.75" bottom="0.75" header="0.3" footer="0.3"/>
  <pageSetup scale="4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6" sqref="C6"/>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6</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4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6" sqref="C6"/>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7</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I77:I83">
      <formula1>"Table 1, Table 2, Table 3, All Tables, Grand Total"</formula1>
    </dataValidation>
    <dataValidation type="list" allowBlank="1" showInputMessage="1" showErrorMessage="1" sqref="E8">
      <formula1>CustomerList</formula1>
    </dataValidation>
    <dataValidation type="list" allowBlank="1" showInputMessage="1" showErrorMessage="1" sqref="E25 E76">
      <formula1>BankList</formula1>
    </dataValidation>
    <dataValidation type="list" allowBlank="1" showInputMessage="1" showErrorMessage="1" sqref="G77:G83">
      <formula1>"Reduction, Additional, Grand Total"</formula1>
    </dataValidation>
    <dataValidation type="list" allowBlank="1" showInputMessage="1" showErrorMessage="1" sqref="E79">
      <formula1>EmployeeName</formula1>
    </dataValidation>
    <dataValidation type="list" allowBlank="1" showInputMessage="1" showErrorMessage="1" sqref="E31:E35">
      <formula1>ProjectName</formula1>
    </dataValidation>
    <dataValidation type="list" allowBlank="1" showInputMessage="1" showErrorMessage="1" sqref="E39:E48">
      <formula1>LaborName</formula1>
    </dataValidation>
    <dataValidation type="list" allowBlank="1" showInputMessage="1" showErrorMessage="1" sqref="E52:E71">
      <formula1>MaterialName</formula1>
    </dataValidation>
    <dataValidation type="list" allowBlank="1" showInputMessage="1" showErrorMessage="1" sqref="H10">
      <formula1>PaymentTerms</formula1>
    </dataValidation>
  </dataValidations>
  <printOptions horizontalCentered="1"/>
  <pageMargins left="0.25" right="0.25" top="0.75" bottom="0.75" header="0.3" footer="0.3"/>
  <pageSetup scale="4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6" sqref="C6"/>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8</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I77:I83">
      <formula1>"Table 1, Table 2, Table 3, All Tables, Grand Total"</formula1>
    </dataValidation>
    <dataValidation type="list" allowBlank="1" showInputMessage="1" showErrorMessage="1" sqref="E8">
      <formula1>CustomerList</formula1>
    </dataValidation>
    <dataValidation type="list" allowBlank="1" showInputMessage="1" showErrorMessage="1" sqref="E25 E76">
      <formula1>BankList</formula1>
    </dataValidation>
    <dataValidation type="list" allowBlank="1" showInputMessage="1" showErrorMessage="1" sqref="G77:G83">
      <formula1>"Reduction, Additional, Grand Total"</formula1>
    </dataValidation>
    <dataValidation type="list" allowBlank="1" showInputMessage="1" showErrorMessage="1" sqref="E79">
      <formula1>EmployeeName</formula1>
    </dataValidation>
    <dataValidation type="list" allowBlank="1" showInputMessage="1" showErrorMessage="1" sqref="E31:E35">
      <formula1>ProjectName</formula1>
    </dataValidation>
    <dataValidation type="list" allowBlank="1" showInputMessage="1" showErrorMessage="1" sqref="E39:E48">
      <formula1>LaborName</formula1>
    </dataValidation>
    <dataValidation type="list" allowBlank="1" showInputMessage="1" showErrorMessage="1" sqref="E52:E71">
      <formula1>MaterialName</formula1>
    </dataValidation>
    <dataValidation type="list" allowBlank="1" showInputMessage="1" showErrorMessage="1" sqref="H10">
      <formula1>PaymentTerms</formula1>
    </dataValidation>
  </dataValidations>
  <printOptions horizontalCentered="1"/>
  <pageMargins left="0.25" right="0.25" top="0.75" bottom="0.75" header="0.3" footer="0.3"/>
  <pageSetup scale="4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E5" sqref="E5"/>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9</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4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workbookViewId="0">
      <selection activeCell="C5" sqref="C5"/>
    </sheetView>
  </sheetViews>
  <sheetFormatPr defaultColWidth="0" defaultRowHeight="14.4" customHeight="1" zeroHeight="1"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3" width="6.5546875" style="16" customWidth="1"/>
    <col min="14" max="14" width="18.44140625" style="16" customWidth="1"/>
    <col min="15" max="15" width="5.109375" style="16" customWidth="1"/>
    <col min="16" max="16384" width="8.88671875" style="16" hidden="1"/>
  </cols>
  <sheetData>
    <row r="1" spans="1:15" ht="15" customHeight="1" x14ac:dyDescent="0.3">
      <c r="A1" s="14"/>
      <c r="B1" s="15"/>
      <c r="C1" s="15"/>
      <c r="D1" s="15"/>
      <c r="E1" s="15"/>
      <c r="F1" s="15"/>
      <c r="G1" s="15"/>
      <c r="H1" s="15"/>
      <c r="I1" s="15"/>
      <c r="J1" s="15"/>
      <c r="K1" s="15"/>
      <c r="L1" s="15"/>
      <c r="M1" s="15"/>
      <c r="N1" s="15"/>
      <c r="O1" s="15"/>
    </row>
    <row r="2" spans="1:15" ht="30" customHeight="1" x14ac:dyDescent="0.3">
      <c r="A2" s="14"/>
      <c r="B2" s="17"/>
      <c r="C2" s="17"/>
      <c r="D2" s="17"/>
      <c r="E2" s="17"/>
      <c r="F2" s="17"/>
      <c r="G2" s="17"/>
      <c r="H2" s="17"/>
      <c r="I2" s="17"/>
      <c r="J2" s="17"/>
      <c r="K2" s="17"/>
      <c r="L2" s="17"/>
      <c r="M2" s="17"/>
      <c r="N2" s="17"/>
      <c r="O2" s="17"/>
    </row>
    <row r="3" spans="1:15" ht="30" customHeight="1" x14ac:dyDescent="0.3">
      <c r="A3" s="14"/>
      <c r="B3" s="15"/>
      <c r="C3" s="15"/>
      <c r="D3" s="15"/>
      <c r="E3" s="15"/>
      <c r="F3" s="15"/>
      <c r="G3" s="15"/>
      <c r="H3" s="15"/>
      <c r="I3" s="15"/>
      <c r="J3" s="15"/>
      <c r="K3" s="15"/>
      <c r="L3" s="15"/>
      <c r="M3" s="15"/>
      <c r="N3" s="15"/>
      <c r="O3" s="15"/>
    </row>
    <row r="4" spans="1:15" ht="18" customHeight="1" x14ac:dyDescent="0.3">
      <c r="C4" s="18"/>
      <c r="D4" s="18"/>
      <c r="E4" s="18"/>
      <c r="F4" s="18"/>
      <c r="G4" s="18"/>
      <c r="H4" s="18"/>
      <c r="I4" s="19"/>
      <c r="J4" s="19"/>
      <c r="K4" s="19"/>
      <c r="L4" s="19"/>
      <c r="M4" s="19"/>
      <c r="N4" s="19"/>
      <c r="O4" s="19"/>
    </row>
    <row r="5" spans="1:15" ht="39" customHeight="1" thickBot="1" x14ac:dyDescent="0.35">
      <c r="C5" s="43">
        <v>10</v>
      </c>
      <c r="D5" s="20" t="s">
        <v>24</v>
      </c>
      <c r="E5" s="21"/>
      <c r="F5" s="21"/>
      <c r="G5" s="21"/>
      <c r="H5" s="131" t="str">
        <f>HYPERLINK("["&amp;Setup!F5&amp;"]'Invoice ("&amp;C5-1&amp;")'!C5", "Previous Invoice")</f>
        <v>Previous Invoice</v>
      </c>
      <c r="I5" s="131" t="str">
        <f>IF(E8&lt;&gt;"",HYPERLINK("["&amp;Setup!F5&amp;"]'Invoice ("&amp;C5+1&amp;")'!C5", "Next Invoice"),"")</f>
        <v/>
      </c>
      <c r="J5" s="318" t="str">
        <f ca="1">IF('Dummy Invoice Summary'!L5&lt;1501,HYPERLINK('Dummy Invoice Summary'!K5,"Create new invoice"),"")</f>
        <v>Create new invoice</v>
      </c>
      <c r="K5" s="319"/>
      <c r="O5" s="19"/>
    </row>
    <row r="6" spans="1:15" ht="18" customHeight="1" x14ac:dyDescent="0.3">
      <c r="C6" s="19"/>
      <c r="D6" s="18"/>
      <c r="E6" s="18"/>
      <c r="F6" s="18"/>
      <c r="G6" s="18"/>
      <c r="H6" s="18"/>
      <c r="I6" s="18"/>
      <c r="J6" s="18"/>
      <c r="K6" s="18"/>
      <c r="L6" s="18"/>
      <c r="M6" s="18"/>
      <c r="N6" s="18"/>
      <c r="O6" s="19"/>
    </row>
    <row r="7" spans="1:15" ht="18" customHeight="1" thickBot="1" x14ac:dyDescent="0.35">
      <c r="A7" s="25"/>
      <c r="C7" s="22" t="s">
        <v>118</v>
      </c>
      <c r="D7" s="23"/>
      <c r="E7" s="23"/>
      <c r="F7" s="18"/>
      <c r="G7" s="24" t="s">
        <v>137</v>
      </c>
      <c r="H7" s="21"/>
      <c r="I7" s="21"/>
      <c r="J7" s="21"/>
      <c r="K7" s="21"/>
      <c r="L7" s="18"/>
      <c r="M7" s="18"/>
      <c r="N7" s="18"/>
      <c r="O7" s="19"/>
    </row>
    <row r="8" spans="1:15" ht="18" customHeight="1" x14ac:dyDescent="0.3">
      <c r="A8" s="326" t="s">
        <v>230</v>
      </c>
      <c r="C8" s="12"/>
      <c r="D8" s="90" t="str">
        <f>IF(Setup!G30&lt;&gt;"",Setup!G30,"")</f>
        <v>Name</v>
      </c>
      <c r="E8" s="160"/>
      <c r="F8" s="12"/>
      <c r="G8" s="91" t="str">
        <f>IF(Setup!G46&lt;&gt;"",Setup!G46,"")</f>
        <v>No</v>
      </c>
      <c r="H8" s="161"/>
      <c r="I8" s="161"/>
      <c r="J8" s="162"/>
      <c r="K8" s="162"/>
      <c r="M8" s="185"/>
      <c r="N8" s="16" t="s">
        <v>292</v>
      </c>
      <c r="O8" s="19"/>
    </row>
    <row r="9" spans="1:15" ht="18" customHeight="1" x14ac:dyDescent="0.3">
      <c r="A9" s="327"/>
      <c r="C9" s="12"/>
      <c r="D9" s="137" t="str">
        <f>IF(Setup!G31&lt;&gt;"",Setup!G31,"")</f>
        <v>Address</v>
      </c>
      <c r="E9" s="139" t="str">
        <f>IF(E8&lt;&gt;"",VLOOKUP(E$8,CustomerTable,2,FALSE),"")</f>
        <v/>
      </c>
      <c r="F9" s="12"/>
      <c r="G9" s="91" t="str">
        <f>IF(Setup!G47&lt;&gt;"",Setup!G47,"")</f>
        <v>Date</v>
      </c>
      <c r="H9" s="163"/>
      <c r="I9" s="164"/>
      <c r="J9" s="162"/>
      <c r="K9" s="162"/>
    </row>
    <row r="10" spans="1:15" ht="18" customHeight="1" x14ac:dyDescent="0.3">
      <c r="A10" s="327"/>
      <c r="C10" s="12"/>
      <c r="D10" s="137" t="str">
        <f>IF(Setup!G32&lt;&gt;"",Setup!G32,"")</f>
        <v>City</v>
      </c>
      <c r="E10" s="139" t="str">
        <f>IF(E9&lt;&gt;"",VLOOKUP(E$8,CustomerTable,3,FALSE),"")</f>
        <v/>
      </c>
      <c r="F10" s="12"/>
      <c r="G10" s="91" t="str">
        <f>IF(Setup!G48&lt;&gt;"",Setup!G48,"")</f>
        <v>Payment Terms</v>
      </c>
      <c r="H10" s="164"/>
      <c r="I10" s="164"/>
      <c r="J10" s="162"/>
      <c r="K10" s="162"/>
      <c r="M10" s="186"/>
      <c r="N10" s="456" t="s">
        <v>294</v>
      </c>
    </row>
    <row r="11" spans="1:15" ht="18" customHeight="1" x14ac:dyDescent="0.3">
      <c r="A11" s="328"/>
      <c r="C11" s="12"/>
      <c r="D11" s="137" t="str">
        <f>IF(Setup!G33&lt;&gt;"",Setup!G33,"")</f>
        <v>State</v>
      </c>
      <c r="E11" s="139" t="str">
        <f>IF(E10&lt;&gt;"",VLOOKUP(E$8,CustomerTable,4,FALSE),"")</f>
        <v/>
      </c>
      <c r="F11" s="12"/>
      <c r="G11" s="91" t="str">
        <f>IF(Setup!G49&lt;&gt;"",Setup!G49,"")</f>
        <v>Due Date</v>
      </c>
      <c r="H11" s="165"/>
      <c r="I11" s="164"/>
      <c r="J11" s="162"/>
      <c r="K11" s="162"/>
      <c r="N11" s="456"/>
    </row>
    <row r="12" spans="1:15" ht="18" customHeight="1" x14ac:dyDescent="0.3">
      <c r="A12" s="326" t="s">
        <v>231</v>
      </c>
      <c r="C12" s="12"/>
      <c r="D12" s="137" t="str">
        <f>IF(Setup!G34&lt;&gt;"",Setup!G34,"")</f>
        <v>Country</v>
      </c>
      <c r="E12" s="139" t="str">
        <f>IF(E11&lt;&gt;"",VLOOKUP(E$8,CustomerTable,5,FALSE),"")</f>
        <v/>
      </c>
      <c r="F12" s="18"/>
      <c r="G12" s="138" t="str">
        <f>IF(Setup!G50&lt;&gt;"",Setup!G50,"")</f>
        <v>Job Order No</v>
      </c>
      <c r="H12" s="163"/>
      <c r="I12" s="163"/>
      <c r="J12" s="161"/>
      <c r="K12" s="160"/>
      <c r="N12" s="456"/>
    </row>
    <row r="13" spans="1:15" ht="18" customHeight="1" x14ac:dyDescent="0.3">
      <c r="A13" s="327"/>
      <c r="C13" s="12"/>
      <c r="D13" s="137" t="str">
        <f>IF(Setup!G35&lt;&gt;"",Setup!G35,"")</f>
        <v>ZIP Code</v>
      </c>
      <c r="E13" s="139" t="str">
        <f>IF(E12&lt;&gt;"",VLOOKUP(E$8,CustomerTable,6,FALSE),"")</f>
        <v/>
      </c>
      <c r="F13" s="26"/>
      <c r="G13" s="138" t="str">
        <f>IF(Setup!G51&lt;&gt;"",Setup!G51,"")</f>
        <v>Job Period</v>
      </c>
      <c r="H13" s="164"/>
      <c r="I13" s="164"/>
      <c r="J13" s="164"/>
      <c r="K13" s="166"/>
    </row>
    <row r="14" spans="1:15" ht="18" customHeight="1" x14ac:dyDescent="0.3">
      <c r="A14" s="327"/>
      <c r="C14" s="12"/>
      <c r="D14" s="137" t="str">
        <f>IF(Setup!G36&lt;&gt;"",Setup!G36,"")</f>
        <v>Phone</v>
      </c>
      <c r="E14" s="139" t="str">
        <f>IF(E13&lt;&gt;"",VLOOKUP(E$8,CustomerTable,7,FALSE),"")</f>
        <v/>
      </c>
      <c r="F14" s="12"/>
      <c r="G14" s="138" t="str">
        <f>IF(Setup!G52&lt;&gt;"",Setup!G52,"")</f>
        <v>Order Taken By</v>
      </c>
      <c r="H14" s="164"/>
      <c r="I14" s="164"/>
      <c r="J14" s="164"/>
      <c r="K14" s="166"/>
      <c r="M14" s="187"/>
      <c r="N14" s="457" t="s">
        <v>293</v>
      </c>
    </row>
    <row r="15" spans="1:15" ht="18" customHeight="1" x14ac:dyDescent="0.3">
      <c r="A15" s="328"/>
      <c r="C15" s="12"/>
      <c r="D15" s="137" t="str">
        <f>IF(Setup!G37&lt;&gt;"",Setup!G37,"")</f>
        <v>Fax</v>
      </c>
      <c r="E15" s="139" t="str">
        <f>IF(E14&lt;&gt;"",VLOOKUP(E$8,CustomerTable,8,FALSE),"")</f>
        <v/>
      </c>
      <c r="F15" s="12"/>
      <c r="G15" s="138" t="str">
        <f>IF(Setup!G53&lt;&gt;"",Setup!G53,"")</f>
        <v>Customer Order No</v>
      </c>
      <c r="H15" s="164"/>
      <c r="I15" s="165"/>
      <c r="J15" s="164"/>
      <c r="K15" s="166"/>
      <c r="N15" s="457"/>
    </row>
    <row r="16" spans="1:15" ht="18" customHeight="1" x14ac:dyDescent="0.3">
      <c r="C16" s="27"/>
      <c r="D16" s="137" t="str">
        <f>IF(Setup!G38&lt;&gt;"",Setup!G38,"")</f>
        <v>Email</v>
      </c>
      <c r="E16" s="139" t="str">
        <f>IF(E15&lt;&gt;"",VLOOKUP(E$8,CustomerTable,9,FALSE),"")</f>
        <v/>
      </c>
      <c r="F16" s="12"/>
      <c r="G16" s="138" t="str">
        <f>IF(Setup!G54&lt;&gt;"",Setup!G54,"")</f>
        <v>PO No</v>
      </c>
      <c r="H16" s="165"/>
      <c r="I16" s="164"/>
      <c r="J16" s="164"/>
      <c r="K16" s="166"/>
      <c r="N16" s="457"/>
    </row>
    <row r="17" spans="1:14" ht="18" customHeight="1" x14ac:dyDescent="0.3">
      <c r="A17" s="327" t="s">
        <v>229</v>
      </c>
      <c r="C17" s="27"/>
      <c r="D17" s="137" t="str">
        <f>IF(Setup!G39&lt;&gt;"",Setup!G39,"")</f>
        <v>Website</v>
      </c>
      <c r="E17" s="139" t="str">
        <f>IF(E16&lt;&gt;"",VLOOKUP(E$8,CustomerTable,10,FALSE),"")</f>
        <v/>
      </c>
      <c r="F17" s="12"/>
      <c r="G17" s="138" t="str">
        <f>IF(Setup!G55&lt;&gt;"",Setup!G55,"")</f>
        <v>Agreement No</v>
      </c>
      <c r="H17" s="164"/>
      <c r="I17" s="164"/>
      <c r="J17" s="164"/>
      <c r="K17" s="166"/>
      <c r="N17" s="457"/>
    </row>
    <row r="18" spans="1:14" ht="18" customHeight="1" x14ac:dyDescent="0.3">
      <c r="A18" s="327"/>
      <c r="C18" s="27"/>
      <c r="D18" s="137" t="str">
        <f>IF(Setup!G40&lt;&gt;"",Setup!G40,"")</f>
        <v>Attn</v>
      </c>
      <c r="E18" s="139" t="str">
        <f>IF(E17&lt;&gt;"",VLOOKUP(E$8,CustomerTable,11,FALSE),"")</f>
        <v/>
      </c>
      <c r="F18" s="12"/>
      <c r="G18" s="138" t="str">
        <f>IF(Setup!G56&lt;&gt;"",Setup!G56,"")</f>
        <v>WO No</v>
      </c>
      <c r="H18" s="164"/>
      <c r="I18" s="164"/>
      <c r="J18" s="164"/>
      <c r="K18" s="166"/>
    </row>
    <row r="19" spans="1:14" ht="18" customHeight="1" x14ac:dyDescent="0.3">
      <c r="A19" s="327"/>
      <c r="C19" s="27"/>
      <c r="D19" s="137" t="str">
        <f>IF(Setup!G41&lt;&gt;"",Setup!G41,"")</f>
        <v>Attn Title</v>
      </c>
      <c r="E19" s="139" t="str">
        <f>IF(E18&lt;&gt;"",VLOOKUP(E$8,CustomerTable,12,FALSE),"")</f>
        <v/>
      </c>
      <c r="F19" s="12"/>
      <c r="G19" s="138" t="str">
        <f>IF(Setup!G57&lt;&gt;"",Setup!G57,"")</f>
        <v/>
      </c>
      <c r="H19" s="164"/>
      <c r="I19" s="164"/>
      <c r="J19" s="164"/>
      <c r="K19" s="166"/>
    </row>
    <row r="20" spans="1:14" ht="18" customHeight="1" x14ac:dyDescent="0.3">
      <c r="A20" s="328"/>
      <c r="C20" s="27"/>
      <c r="D20" s="137" t="str">
        <f>IF(Setup!G42&lt;&gt;"",Setup!G42,"")</f>
        <v/>
      </c>
      <c r="E20" s="139" t="str">
        <f>IF(E19&lt;&gt;"",VLOOKUP(E$8,CustomerTable,13,FALSE),"")</f>
        <v/>
      </c>
      <c r="F20" s="12"/>
      <c r="G20" s="138" t="str">
        <f>IF(Setup!G58&lt;&gt;"",Setup!G58,"")</f>
        <v/>
      </c>
      <c r="H20" s="164"/>
      <c r="I20" s="164"/>
      <c r="J20" s="164"/>
      <c r="K20" s="166"/>
    </row>
    <row r="21" spans="1:14" ht="18" customHeight="1" x14ac:dyDescent="0.3">
      <c r="C21" s="27"/>
      <c r="D21" s="137" t="str">
        <f>IF(Setup!G43&lt;&gt;"",Setup!G43,"")</f>
        <v/>
      </c>
      <c r="E21" s="139" t="str">
        <f>IF(E20&lt;&gt;"",VLOOKUP(E$8,CustomerTable,14,FALSE),"")</f>
        <v/>
      </c>
      <c r="F21" s="12"/>
      <c r="G21" s="138" t="str">
        <f>IF(Setup!G59&lt;&gt;"",Setup!G59,"")</f>
        <v/>
      </c>
      <c r="H21" s="164"/>
      <c r="I21" s="164"/>
      <c r="J21" s="164"/>
      <c r="K21" s="166"/>
    </row>
    <row r="22" spans="1:14" ht="18" customHeight="1" x14ac:dyDescent="0.3">
      <c r="D22" s="137" t="str">
        <f>IF(Setup!G44&lt;&gt;"",Setup!G44,"")</f>
        <v/>
      </c>
      <c r="E22" s="139" t="str">
        <f>IF(E21&lt;&gt;"",VLOOKUP(E$8,CustomerTable,15,FALSE),"")</f>
        <v/>
      </c>
      <c r="F22" s="12"/>
      <c r="G22" s="138" t="str">
        <f>IF(Setup!G60&lt;&gt;"",Setup!G60,"")</f>
        <v/>
      </c>
      <c r="H22" s="164"/>
      <c r="I22" s="164"/>
      <c r="J22" s="164"/>
      <c r="K22" s="166"/>
    </row>
    <row r="23" spans="1:14" ht="18" customHeight="1" x14ac:dyDescent="0.3">
      <c r="A23" s="75"/>
      <c r="F23" s="12"/>
      <c r="G23" s="28"/>
      <c r="H23" s="12"/>
      <c r="I23" s="12"/>
      <c r="J23" s="12"/>
      <c r="K23" s="12"/>
    </row>
    <row r="24" spans="1:14" ht="18" customHeight="1" thickBot="1" x14ac:dyDescent="0.35">
      <c r="A24" s="329" t="s">
        <v>232</v>
      </c>
      <c r="C24" s="29" t="s">
        <v>117</v>
      </c>
      <c r="D24" s="21"/>
      <c r="E24" s="21"/>
      <c r="F24" s="12"/>
      <c r="G24" s="30" t="s">
        <v>85</v>
      </c>
      <c r="H24" s="18"/>
      <c r="I24" s="18"/>
      <c r="J24" s="18"/>
      <c r="K24" s="18"/>
    </row>
    <row r="25" spans="1:14" ht="18" customHeight="1" x14ac:dyDescent="0.3">
      <c r="A25" s="329"/>
      <c r="C25" s="92" t="s">
        <v>53</v>
      </c>
      <c r="D25" s="93"/>
      <c r="E25" s="161"/>
      <c r="F25" s="12"/>
      <c r="G25" s="331"/>
      <c r="H25" s="332"/>
      <c r="I25" s="332"/>
      <c r="J25" s="332"/>
      <c r="K25" s="333"/>
    </row>
    <row r="26" spans="1:14" ht="18" customHeight="1" x14ac:dyDescent="0.3">
      <c r="A26" s="330"/>
      <c r="C26" s="92" t="s">
        <v>92</v>
      </c>
      <c r="D26" s="93"/>
      <c r="E26" s="140" t="str">
        <f>IF(E25&lt;&gt;"",VLOOKUP(E25,BankTable,2,FALSE),"")</f>
        <v/>
      </c>
      <c r="F26" s="12"/>
      <c r="G26" s="334"/>
      <c r="H26" s="335"/>
      <c r="I26" s="335"/>
      <c r="J26" s="335"/>
      <c r="K26" s="336"/>
    </row>
    <row r="27" spans="1:14" ht="18" customHeight="1" x14ac:dyDescent="0.3">
      <c r="A27" s="340" t="s">
        <v>233</v>
      </c>
      <c r="C27" s="94" t="s">
        <v>93</v>
      </c>
      <c r="D27" s="93"/>
      <c r="E27" s="140" t="str">
        <f>IF(E26&lt;&gt;"",VLOOKUP(E25,BankTable,3,FALSE),"")</f>
        <v/>
      </c>
      <c r="F27" s="12"/>
      <c r="G27" s="337"/>
      <c r="H27" s="338"/>
      <c r="I27" s="338"/>
      <c r="J27" s="338"/>
      <c r="K27" s="339"/>
    </row>
    <row r="28" spans="1:14" ht="18" customHeight="1" x14ac:dyDescent="0.3">
      <c r="A28" s="340"/>
      <c r="C28" s="27"/>
      <c r="D28" s="27"/>
    </row>
    <row r="29" spans="1:14" ht="18" customHeight="1" x14ac:dyDescent="0.3">
      <c r="A29" s="74"/>
      <c r="C29" s="48" t="s">
        <v>138</v>
      </c>
      <c r="D29" s="49"/>
    </row>
    <row r="30" spans="1:14" ht="26.4" customHeight="1" x14ac:dyDescent="0.3">
      <c r="B30" s="35">
        <f>COUNTA(C31:C35)</f>
        <v>5</v>
      </c>
      <c r="C30" s="128" t="s">
        <v>0</v>
      </c>
      <c r="D30" s="128" t="s">
        <v>4</v>
      </c>
      <c r="E30" s="128" t="s">
        <v>2</v>
      </c>
      <c r="F30" s="320" t="s">
        <v>36</v>
      </c>
      <c r="G30" s="321"/>
      <c r="H30" s="128" t="s">
        <v>16</v>
      </c>
      <c r="I30" s="128" t="s">
        <v>18</v>
      </c>
      <c r="J30" s="128" t="s">
        <v>19</v>
      </c>
      <c r="K30" s="47" t="s">
        <v>26</v>
      </c>
    </row>
    <row r="31" spans="1:14" ht="54" customHeight="1" x14ac:dyDescent="0.3">
      <c r="C31" s="76">
        <v>1</v>
      </c>
      <c r="D31" s="154" t="str">
        <f>IF(E31&lt;&gt;"",INDEX(ProjectCode,MATCH($E31,ProjectName,0),0),"")</f>
        <v/>
      </c>
      <c r="E31" s="168"/>
      <c r="F31" s="322"/>
      <c r="G31" s="323"/>
      <c r="H31" s="152" t="str">
        <f>IF(E31&lt;&gt;"",INDEX(ProjectPrice,MATCH($E31,ProjectName,0),0),"")</f>
        <v/>
      </c>
      <c r="I31" s="169"/>
      <c r="J31" s="169"/>
      <c r="K31" s="153">
        <f>IF(H31&lt;&gt;"",H31-H31*I31+(H31-H31*I31)*J31,0)</f>
        <v>0</v>
      </c>
    </row>
    <row r="32" spans="1:14" ht="54" customHeight="1" x14ac:dyDescent="0.3">
      <c r="C32" s="76">
        <v>2</v>
      </c>
      <c r="D32" s="154" t="str">
        <f>IF(E32&lt;&gt;"",INDEX(ProjectCode,MATCH($E32,ProjectName,0),0),"")</f>
        <v/>
      </c>
      <c r="E32" s="168"/>
      <c r="F32" s="322"/>
      <c r="G32" s="323"/>
      <c r="H32" s="152" t="str">
        <f>IF(E32&lt;&gt;"",INDEX(ProjectPrice,MATCH($E32,ProjectName,0),0),"")</f>
        <v/>
      </c>
      <c r="I32" s="169"/>
      <c r="J32" s="169"/>
      <c r="K32" s="153">
        <f t="shared" ref="K32:K35" si="0">IF(H32&lt;&gt;"",H32-H32*I32+(H32-H32*I32)*J32,0)</f>
        <v>0</v>
      </c>
    </row>
    <row r="33" spans="2:11" ht="54" customHeight="1" x14ac:dyDescent="0.3">
      <c r="C33" s="76">
        <v>3</v>
      </c>
      <c r="D33" s="154" t="str">
        <f>IF(E33&lt;&gt;"",INDEX(ProjectCode,MATCH($E33,ProjectName,0),0),"")</f>
        <v/>
      </c>
      <c r="E33" s="168"/>
      <c r="F33" s="322"/>
      <c r="G33" s="323"/>
      <c r="H33" s="152" t="str">
        <f>IF(E33&lt;&gt;"",INDEX(ProjectPrice,MATCH($E33,ProjectName,0),0),"")</f>
        <v/>
      </c>
      <c r="I33" s="169"/>
      <c r="J33" s="169"/>
      <c r="K33" s="153">
        <f t="shared" si="0"/>
        <v>0</v>
      </c>
    </row>
    <row r="34" spans="2:11" ht="54" customHeight="1" x14ac:dyDescent="0.3">
      <c r="C34" s="76">
        <v>4</v>
      </c>
      <c r="D34" s="154" t="str">
        <f>IF(E34&lt;&gt;"",INDEX(ProjectCode,MATCH($E34,ProjectName,0),0),"")</f>
        <v/>
      </c>
      <c r="E34" s="168"/>
      <c r="F34" s="322"/>
      <c r="G34" s="323"/>
      <c r="H34" s="152" t="str">
        <f>IF(E34&lt;&gt;"",INDEX(ProjectPrice,MATCH($E34,ProjectName,0),0),"")</f>
        <v/>
      </c>
      <c r="I34" s="169"/>
      <c r="J34" s="169"/>
      <c r="K34" s="153">
        <f t="shared" si="0"/>
        <v>0</v>
      </c>
    </row>
    <row r="35" spans="2:11" ht="54" customHeight="1" x14ac:dyDescent="0.3">
      <c r="C35" s="76">
        <v>5</v>
      </c>
      <c r="D35" s="154" t="str">
        <f>IF(E35&lt;&gt;"",INDEX(ProjectCode,MATCH($E35,ProjectName,0),0),"")</f>
        <v/>
      </c>
      <c r="E35" s="16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6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6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68"/>
      <c r="F41" s="170"/>
      <c r="G41" s="172"/>
      <c r="H41" s="151" t="str">
        <f t="shared" si="2"/>
        <v/>
      </c>
      <c r="I41" s="169"/>
      <c r="J41" s="169"/>
      <c r="K41" s="153">
        <f t="shared" si="3"/>
        <v>0</v>
      </c>
    </row>
    <row r="42" spans="2:11" ht="18" customHeight="1" x14ac:dyDescent="0.3">
      <c r="C42" s="4">
        <v>4</v>
      </c>
      <c r="D42" s="154" t="str">
        <f t="shared" si="1"/>
        <v/>
      </c>
      <c r="E42" s="168"/>
      <c r="F42" s="170"/>
      <c r="G42" s="172"/>
      <c r="H42" s="151" t="str">
        <f t="shared" si="2"/>
        <v/>
      </c>
      <c r="I42" s="169"/>
      <c r="J42" s="169"/>
      <c r="K42" s="153">
        <f t="shared" si="3"/>
        <v>0</v>
      </c>
    </row>
    <row r="43" spans="2:11" ht="18" customHeight="1" x14ac:dyDescent="0.3">
      <c r="C43" s="4">
        <v>5</v>
      </c>
      <c r="D43" s="154" t="str">
        <f t="shared" si="1"/>
        <v/>
      </c>
      <c r="E43" s="168"/>
      <c r="F43" s="170"/>
      <c r="G43" s="172"/>
      <c r="H43" s="151" t="str">
        <f t="shared" si="2"/>
        <v/>
      </c>
      <c r="I43" s="169"/>
      <c r="J43" s="169"/>
      <c r="K43" s="153">
        <f t="shared" si="3"/>
        <v>0</v>
      </c>
    </row>
    <row r="44" spans="2:11" ht="18" customHeight="1" x14ac:dyDescent="0.3">
      <c r="C44" s="4">
        <v>6</v>
      </c>
      <c r="D44" s="154" t="str">
        <f t="shared" si="1"/>
        <v/>
      </c>
      <c r="E44" s="168"/>
      <c r="F44" s="170"/>
      <c r="G44" s="172"/>
      <c r="H44" s="151" t="str">
        <f t="shared" si="2"/>
        <v/>
      </c>
      <c r="I44" s="169"/>
      <c r="J44" s="169"/>
      <c r="K44" s="153">
        <f t="shared" si="3"/>
        <v>0</v>
      </c>
    </row>
    <row r="45" spans="2:11" ht="18" customHeight="1" x14ac:dyDescent="0.3">
      <c r="C45" s="4">
        <v>7</v>
      </c>
      <c r="D45" s="154" t="str">
        <f t="shared" si="1"/>
        <v/>
      </c>
      <c r="E45" s="168"/>
      <c r="F45" s="170"/>
      <c r="G45" s="172"/>
      <c r="H45" s="151" t="str">
        <f t="shared" si="2"/>
        <v/>
      </c>
      <c r="I45" s="169"/>
      <c r="J45" s="169"/>
      <c r="K45" s="153">
        <f t="shared" si="3"/>
        <v>0</v>
      </c>
    </row>
    <row r="46" spans="2:11" ht="18" customHeight="1" x14ac:dyDescent="0.3">
      <c r="C46" s="4">
        <v>8</v>
      </c>
      <c r="D46" s="154" t="str">
        <f t="shared" si="1"/>
        <v/>
      </c>
      <c r="E46" s="168"/>
      <c r="F46" s="170"/>
      <c r="G46" s="172"/>
      <c r="H46" s="151" t="str">
        <f t="shared" si="2"/>
        <v/>
      </c>
      <c r="I46" s="169"/>
      <c r="J46" s="169"/>
      <c r="K46" s="153">
        <f t="shared" si="3"/>
        <v>0</v>
      </c>
    </row>
    <row r="47" spans="2:11" ht="18" customHeight="1" x14ac:dyDescent="0.3">
      <c r="C47" s="4">
        <v>9</v>
      </c>
      <c r="D47" s="154" t="str">
        <f t="shared" si="1"/>
        <v/>
      </c>
      <c r="E47" s="168"/>
      <c r="F47" s="170"/>
      <c r="G47" s="172"/>
      <c r="H47" s="151" t="str">
        <f t="shared" si="2"/>
        <v/>
      </c>
      <c r="I47" s="169"/>
      <c r="J47" s="169"/>
      <c r="K47" s="153">
        <f t="shared" si="3"/>
        <v>0</v>
      </c>
    </row>
    <row r="48" spans="2:11" ht="18" customHeight="1" x14ac:dyDescent="0.3">
      <c r="C48" s="4">
        <v>10</v>
      </c>
      <c r="D48" s="154" t="str">
        <f t="shared" si="1"/>
        <v/>
      </c>
      <c r="E48" s="16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129" t="s">
        <v>0</v>
      </c>
      <c r="D51" s="129" t="s">
        <v>4</v>
      </c>
      <c r="E51" s="324" t="s">
        <v>5</v>
      </c>
      <c r="F51" s="325"/>
      <c r="G51" s="129" t="s">
        <v>15</v>
      </c>
      <c r="H51" s="129" t="s">
        <v>16</v>
      </c>
      <c r="I51" s="129" t="s">
        <v>18</v>
      </c>
      <c r="J51" s="129" t="s">
        <v>19</v>
      </c>
      <c r="K51" s="32" t="s">
        <v>26</v>
      </c>
    </row>
    <row r="52" spans="2:11" ht="18" customHeight="1" x14ac:dyDescent="0.3">
      <c r="C52" s="4">
        <v>1</v>
      </c>
      <c r="D52" s="154" t="str">
        <f t="shared" ref="D52:D71" si="4">IF(E52&lt;&gt;"",INDEX(MaterialCode,MATCH($E52,MaterialName,0),0),"")</f>
        <v/>
      </c>
      <c r="E52" s="16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68"/>
      <c r="F53" s="173"/>
      <c r="G53" s="174"/>
      <c r="H53" s="151" t="str">
        <f t="shared" si="5"/>
        <v/>
      </c>
      <c r="I53" s="169"/>
      <c r="J53" s="169"/>
      <c r="K53" s="153">
        <f t="shared" ref="K53:K71" si="6">IF(G53&lt;&gt;"",G53*H53-G53*H53*I53+G53*H53*J53,0)</f>
        <v>0</v>
      </c>
    </row>
    <row r="54" spans="2:11" ht="18" customHeight="1" x14ac:dyDescent="0.3">
      <c r="C54" s="4">
        <v>3</v>
      </c>
      <c r="D54" s="154" t="str">
        <f t="shared" si="4"/>
        <v/>
      </c>
      <c r="E54" s="168"/>
      <c r="F54" s="173"/>
      <c r="G54" s="174"/>
      <c r="H54" s="151" t="str">
        <f t="shared" si="5"/>
        <v/>
      </c>
      <c r="I54" s="169"/>
      <c r="J54" s="169"/>
      <c r="K54" s="153">
        <f t="shared" si="6"/>
        <v>0</v>
      </c>
    </row>
    <row r="55" spans="2:11" ht="18" customHeight="1" x14ac:dyDescent="0.3">
      <c r="C55" s="4">
        <v>4</v>
      </c>
      <c r="D55" s="154" t="str">
        <f t="shared" si="4"/>
        <v/>
      </c>
      <c r="E55" s="168"/>
      <c r="F55" s="173"/>
      <c r="G55" s="174"/>
      <c r="H55" s="151" t="str">
        <f t="shared" si="5"/>
        <v/>
      </c>
      <c r="I55" s="169"/>
      <c r="J55" s="169"/>
      <c r="K55" s="153">
        <f t="shared" si="6"/>
        <v>0</v>
      </c>
    </row>
    <row r="56" spans="2:11" ht="18" customHeight="1" x14ac:dyDescent="0.3">
      <c r="C56" s="4">
        <v>5</v>
      </c>
      <c r="D56" s="154" t="str">
        <f t="shared" si="4"/>
        <v/>
      </c>
      <c r="E56" s="168"/>
      <c r="F56" s="173"/>
      <c r="G56" s="174"/>
      <c r="H56" s="151" t="str">
        <f t="shared" si="5"/>
        <v/>
      </c>
      <c r="I56" s="169"/>
      <c r="J56" s="169"/>
      <c r="K56" s="153">
        <f t="shared" si="6"/>
        <v>0</v>
      </c>
    </row>
    <row r="57" spans="2:11" ht="18" customHeight="1" x14ac:dyDescent="0.3">
      <c r="C57" s="4">
        <v>6</v>
      </c>
      <c r="D57" s="154" t="str">
        <f t="shared" si="4"/>
        <v/>
      </c>
      <c r="E57" s="168"/>
      <c r="F57" s="173"/>
      <c r="G57" s="174"/>
      <c r="H57" s="151" t="str">
        <f t="shared" si="5"/>
        <v/>
      </c>
      <c r="I57" s="169"/>
      <c r="J57" s="169"/>
      <c r="K57" s="153">
        <f t="shared" si="6"/>
        <v>0</v>
      </c>
    </row>
    <row r="58" spans="2:11" ht="18" customHeight="1" x14ac:dyDescent="0.3">
      <c r="C58" s="4">
        <v>7</v>
      </c>
      <c r="D58" s="154" t="str">
        <f t="shared" si="4"/>
        <v/>
      </c>
      <c r="E58" s="168"/>
      <c r="F58" s="173"/>
      <c r="G58" s="174"/>
      <c r="H58" s="151" t="str">
        <f t="shared" si="5"/>
        <v/>
      </c>
      <c r="I58" s="169"/>
      <c r="J58" s="169"/>
      <c r="K58" s="153">
        <f t="shared" si="6"/>
        <v>0</v>
      </c>
    </row>
    <row r="59" spans="2:11" ht="18" customHeight="1" x14ac:dyDescent="0.3">
      <c r="C59" s="4">
        <v>8</v>
      </c>
      <c r="D59" s="154" t="str">
        <f t="shared" si="4"/>
        <v/>
      </c>
      <c r="E59" s="168"/>
      <c r="F59" s="173"/>
      <c r="G59" s="174"/>
      <c r="H59" s="151" t="str">
        <f t="shared" si="5"/>
        <v/>
      </c>
      <c r="I59" s="169"/>
      <c r="J59" s="169"/>
      <c r="K59" s="153">
        <f t="shared" si="6"/>
        <v>0</v>
      </c>
    </row>
    <row r="60" spans="2:11" ht="18" customHeight="1" x14ac:dyDescent="0.3">
      <c r="C60" s="4">
        <v>9</v>
      </c>
      <c r="D60" s="154" t="str">
        <f t="shared" si="4"/>
        <v/>
      </c>
      <c r="E60" s="168"/>
      <c r="F60" s="173"/>
      <c r="G60" s="174"/>
      <c r="H60" s="151" t="str">
        <f t="shared" si="5"/>
        <v/>
      </c>
      <c r="I60" s="169"/>
      <c r="J60" s="169"/>
      <c r="K60" s="153">
        <f t="shared" si="6"/>
        <v>0</v>
      </c>
    </row>
    <row r="61" spans="2:11" ht="18" customHeight="1" x14ac:dyDescent="0.3">
      <c r="C61" s="4">
        <v>10</v>
      </c>
      <c r="D61" s="154" t="str">
        <f t="shared" si="4"/>
        <v/>
      </c>
      <c r="E61" s="168"/>
      <c r="F61" s="173"/>
      <c r="G61" s="174"/>
      <c r="H61" s="151" t="str">
        <f t="shared" si="5"/>
        <v/>
      </c>
      <c r="I61" s="169"/>
      <c r="J61" s="169"/>
      <c r="K61" s="153">
        <f t="shared" si="6"/>
        <v>0</v>
      </c>
    </row>
    <row r="62" spans="2:11" ht="18" customHeight="1" x14ac:dyDescent="0.3">
      <c r="C62" s="4">
        <v>11</v>
      </c>
      <c r="D62" s="154" t="str">
        <f t="shared" si="4"/>
        <v/>
      </c>
      <c r="E62" s="168"/>
      <c r="F62" s="173"/>
      <c r="G62" s="174"/>
      <c r="H62" s="151" t="str">
        <f t="shared" si="5"/>
        <v/>
      </c>
      <c r="I62" s="169"/>
      <c r="J62" s="169"/>
      <c r="K62" s="153">
        <f t="shared" si="6"/>
        <v>0</v>
      </c>
    </row>
    <row r="63" spans="2:11" ht="18" customHeight="1" x14ac:dyDescent="0.3">
      <c r="C63" s="4">
        <v>12</v>
      </c>
      <c r="D63" s="154" t="str">
        <f t="shared" si="4"/>
        <v/>
      </c>
      <c r="E63" s="168"/>
      <c r="F63" s="173"/>
      <c r="G63" s="174"/>
      <c r="H63" s="151" t="str">
        <f t="shared" si="5"/>
        <v/>
      </c>
      <c r="I63" s="169"/>
      <c r="J63" s="169"/>
      <c r="K63" s="153">
        <f t="shared" si="6"/>
        <v>0</v>
      </c>
    </row>
    <row r="64" spans="2:11" ht="18" customHeight="1" x14ac:dyDescent="0.3">
      <c r="C64" s="4">
        <v>13</v>
      </c>
      <c r="D64" s="154" t="str">
        <f t="shared" si="4"/>
        <v/>
      </c>
      <c r="E64" s="168"/>
      <c r="F64" s="173"/>
      <c r="G64" s="174"/>
      <c r="H64" s="151" t="str">
        <f t="shared" si="5"/>
        <v/>
      </c>
      <c r="I64" s="169"/>
      <c r="J64" s="169"/>
      <c r="K64" s="153">
        <f t="shared" si="6"/>
        <v>0</v>
      </c>
    </row>
    <row r="65" spans="1:11" ht="18" customHeight="1" x14ac:dyDescent="0.3">
      <c r="C65" s="4">
        <v>14</v>
      </c>
      <c r="D65" s="154" t="str">
        <f t="shared" si="4"/>
        <v/>
      </c>
      <c r="E65" s="168"/>
      <c r="F65" s="173"/>
      <c r="G65" s="174"/>
      <c r="H65" s="151" t="str">
        <f t="shared" si="5"/>
        <v/>
      </c>
      <c r="I65" s="169"/>
      <c r="J65" s="169"/>
      <c r="K65" s="153">
        <f t="shared" si="6"/>
        <v>0</v>
      </c>
    </row>
    <row r="66" spans="1:11" ht="18" customHeight="1" x14ac:dyDescent="0.3">
      <c r="C66" s="4">
        <v>15</v>
      </c>
      <c r="D66" s="154" t="str">
        <f t="shared" si="4"/>
        <v/>
      </c>
      <c r="E66" s="168"/>
      <c r="F66" s="173"/>
      <c r="G66" s="174"/>
      <c r="H66" s="151" t="str">
        <f t="shared" si="5"/>
        <v/>
      </c>
      <c r="I66" s="169"/>
      <c r="J66" s="169"/>
      <c r="K66" s="153">
        <f t="shared" si="6"/>
        <v>0</v>
      </c>
    </row>
    <row r="67" spans="1:11" ht="18" customHeight="1" x14ac:dyDescent="0.3">
      <c r="C67" s="4">
        <v>16</v>
      </c>
      <c r="D67" s="154" t="str">
        <f t="shared" si="4"/>
        <v/>
      </c>
      <c r="E67" s="168"/>
      <c r="F67" s="173"/>
      <c r="G67" s="174"/>
      <c r="H67" s="151" t="str">
        <f t="shared" si="5"/>
        <v/>
      </c>
      <c r="I67" s="169"/>
      <c r="J67" s="169"/>
      <c r="K67" s="153">
        <f t="shared" si="6"/>
        <v>0</v>
      </c>
    </row>
    <row r="68" spans="1:11" ht="18" customHeight="1" x14ac:dyDescent="0.3">
      <c r="C68" s="4">
        <v>17</v>
      </c>
      <c r="D68" s="154" t="str">
        <f t="shared" si="4"/>
        <v/>
      </c>
      <c r="E68" s="168"/>
      <c r="F68" s="173"/>
      <c r="G68" s="174"/>
      <c r="H68" s="151" t="str">
        <f t="shared" si="5"/>
        <v/>
      </c>
      <c r="I68" s="169"/>
      <c r="J68" s="169"/>
      <c r="K68" s="153">
        <f t="shared" si="6"/>
        <v>0</v>
      </c>
    </row>
    <row r="69" spans="1:11" ht="18" customHeight="1" x14ac:dyDescent="0.3">
      <c r="C69" s="4">
        <v>18</v>
      </c>
      <c r="D69" s="154" t="str">
        <f t="shared" si="4"/>
        <v/>
      </c>
      <c r="E69" s="168"/>
      <c r="F69" s="173"/>
      <c r="G69" s="174"/>
      <c r="H69" s="151" t="str">
        <f t="shared" si="5"/>
        <v/>
      </c>
      <c r="I69" s="169"/>
      <c r="J69" s="169"/>
      <c r="K69" s="153">
        <f t="shared" si="6"/>
        <v>0</v>
      </c>
    </row>
    <row r="70" spans="1:11" ht="18" customHeight="1" x14ac:dyDescent="0.3">
      <c r="C70" s="4">
        <v>19</v>
      </c>
      <c r="D70" s="154" t="str">
        <f t="shared" si="4"/>
        <v/>
      </c>
      <c r="E70" s="168"/>
      <c r="F70" s="173"/>
      <c r="G70" s="174"/>
      <c r="H70" s="151" t="str">
        <f t="shared" si="5"/>
        <v/>
      </c>
      <c r="I70" s="169"/>
      <c r="J70" s="169"/>
      <c r="K70" s="153">
        <f t="shared" si="6"/>
        <v>0</v>
      </c>
    </row>
    <row r="71" spans="1:11" ht="18" customHeight="1" x14ac:dyDescent="0.3">
      <c r="C71" s="4">
        <v>20</v>
      </c>
      <c r="D71" s="154" t="str">
        <f t="shared" si="4"/>
        <v/>
      </c>
      <c r="E71" s="16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ht="18" customHeight="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ht="18" customHeight="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ht="18" customHeight="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ht="18" customHeight="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5" ht="18" customHeight="1" x14ac:dyDescent="0.3">
      <c r="A81" s="86">
        <f t="shared" si="7"/>
        <v>-1</v>
      </c>
      <c r="B81" s="18"/>
      <c r="C81" s="27"/>
      <c r="D81" s="27"/>
      <c r="E81" s="164" t="s">
        <v>32</v>
      </c>
      <c r="F81" s="27"/>
      <c r="G81" s="177" t="s">
        <v>218</v>
      </c>
      <c r="H81" s="144" t="str">
        <f>IF(Setup!G69&lt;&gt;"",Setup!G69,"")</f>
        <v>Discount</v>
      </c>
      <c r="I81" s="181" t="s">
        <v>140</v>
      </c>
      <c r="J81" s="182"/>
      <c r="K81" s="156" t="str">
        <f>IF(I81&lt;&gt;"Grand Total",IF(J81&lt;&gt;"",IF(I81="Table 1",J81*$K$74*A81,IF(I81="Table 2",J81*$K$75*A81,IF(I81="Table 3",J81*$K$76*A81,IF(I81="All Tables",J81*($K$74+$K$75+$K$76)*A81,SUM($K$74:$K80))))),""),SUM($K$74:$K86))</f>
        <v/>
      </c>
    </row>
    <row r="82" spans="1:15" ht="18" customHeight="1" x14ac:dyDescent="0.3">
      <c r="A82" s="86">
        <f t="shared" si="7"/>
        <v>-1</v>
      </c>
      <c r="B82" s="18"/>
      <c r="C82" s="27"/>
      <c r="D82" s="27" t="s">
        <v>226</v>
      </c>
      <c r="E82" s="164"/>
      <c r="F82" s="27"/>
      <c r="G82" s="178" t="s">
        <v>218</v>
      </c>
      <c r="H82" s="145" t="str">
        <f>IF(Setup!G70&lt;&gt;"",Setup!G70,"")</f>
        <v>Other Charges</v>
      </c>
      <c r="I82" s="183" t="s">
        <v>219</v>
      </c>
      <c r="J82" s="184"/>
      <c r="K82" s="156" t="str">
        <f>IF(I82&lt;&gt;"Grand Total",IF(J82&lt;&gt;"",IF(I82="Table 1",J82*$K$74*A82,IF(I82="Table 2",J82*$K$75*A82,IF(I82="Table 3",J82*$K$76*A82,IF(I82="All Tables",J82*($K$74+$K$75+$K$76)*A82,SUM($K$74:$K81))))),""),SUM($K$74:$K87))</f>
        <v/>
      </c>
    </row>
    <row r="83" spans="1:15" ht="18" customHeight="1" x14ac:dyDescent="0.3">
      <c r="A83" s="18"/>
      <c r="B83" s="18"/>
      <c r="C83" s="27"/>
      <c r="D83" s="27"/>
      <c r="E83" s="164"/>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5" ht="18" customHeight="1" x14ac:dyDescent="0.3">
      <c r="A84" s="18"/>
      <c r="B84" s="18"/>
      <c r="C84" s="27"/>
      <c r="D84" s="27"/>
      <c r="E84" s="164"/>
      <c r="F84" s="27"/>
    </row>
    <row r="85" spans="1:15" x14ac:dyDescent="0.3"/>
    <row r="86" spans="1:15" x14ac:dyDescent="0.3"/>
    <row r="87" spans="1:15" x14ac:dyDescent="0.3"/>
    <row r="88" spans="1:15" x14ac:dyDescent="0.3">
      <c r="A88" s="33"/>
      <c r="B88" s="33"/>
      <c r="C88" s="33"/>
      <c r="D88" s="33"/>
      <c r="E88" s="33"/>
      <c r="F88" s="33"/>
      <c r="G88" s="33"/>
      <c r="H88" s="33"/>
      <c r="I88" s="33"/>
      <c r="J88" s="33"/>
      <c r="K88" s="33"/>
      <c r="L88" s="33"/>
      <c r="M88" s="33"/>
      <c r="N88" s="33"/>
      <c r="O88" s="33"/>
    </row>
  </sheetData>
  <sheetProtection password="CE2F" sheet="1" objects="1" scenarios="1" formatCells="0" formatColumns="0" formatRows="0"/>
  <mergeCells count="16">
    <mergeCell ref="F33:G33"/>
    <mergeCell ref="F34:G34"/>
    <mergeCell ref="F35:G35"/>
    <mergeCell ref="E51:F51"/>
    <mergeCell ref="A24:A26"/>
    <mergeCell ref="G25:K27"/>
    <mergeCell ref="A27:A28"/>
    <mergeCell ref="F30:G30"/>
    <mergeCell ref="F31:G31"/>
    <mergeCell ref="F32:G32"/>
    <mergeCell ref="J5:K5"/>
    <mergeCell ref="A8:A11"/>
    <mergeCell ref="N10:N12"/>
    <mergeCell ref="A12:A15"/>
    <mergeCell ref="N14:N17"/>
    <mergeCell ref="A17:A20"/>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4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9"/>
  <sheetViews>
    <sheetView showGridLines="0" workbookViewId="0">
      <selection activeCell="C5" sqref="C5:F5"/>
    </sheetView>
  </sheetViews>
  <sheetFormatPr defaultColWidth="0" defaultRowHeight="14.4" zeroHeight="1" x14ac:dyDescent="0.3"/>
  <cols>
    <col min="1" max="1" width="2" customWidth="1"/>
    <col min="2" max="2" width="6.21875" customWidth="1"/>
    <col min="3" max="3" width="12.77734375" customWidth="1"/>
    <col min="4" max="4" width="25.77734375" customWidth="1"/>
    <col min="5" max="5" width="30.77734375" customWidth="1"/>
    <col min="6" max="6" width="12.109375" bestFit="1" customWidth="1"/>
    <col min="7" max="7" width="2.44140625" customWidth="1"/>
    <col min="8" max="8" width="8.88671875" customWidth="1"/>
    <col min="9" max="9" width="12.77734375" customWidth="1"/>
    <col min="10" max="10" width="25.77734375" customWidth="1"/>
    <col min="11" max="11" width="30.77734375" customWidth="1"/>
    <col min="12" max="12" width="14.21875" customWidth="1"/>
    <col min="13" max="13" width="2.44140625" customWidth="1"/>
    <col min="14" max="15" width="8.88671875" customWidth="1"/>
    <col min="16" max="16" width="30.77734375" customWidth="1"/>
    <col min="17" max="17" width="14.6640625" customWidth="1"/>
    <col min="18" max="18" width="8.88671875" customWidth="1"/>
    <col min="19" max="16384" width="8.88671875" hidden="1"/>
  </cols>
  <sheetData>
    <row r="1" spans="1:18" ht="15" customHeight="1" x14ac:dyDescent="0.3">
      <c r="A1" s="6"/>
      <c r="B1" s="7"/>
      <c r="C1" s="7"/>
      <c r="D1" s="7"/>
      <c r="E1" s="7"/>
      <c r="F1" s="7"/>
      <c r="G1" s="7"/>
      <c r="H1" s="7"/>
      <c r="I1" s="7"/>
      <c r="J1" s="7"/>
      <c r="K1" s="7"/>
      <c r="L1" s="7"/>
      <c r="M1" s="7"/>
      <c r="N1" s="7"/>
      <c r="O1" s="7"/>
      <c r="P1" s="7"/>
      <c r="Q1" s="7"/>
      <c r="R1" s="7"/>
    </row>
    <row r="2" spans="1:18" ht="30" customHeight="1" x14ac:dyDescent="0.3">
      <c r="A2" s="6"/>
      <c r="B2" s="8"/>
      <c r="C2" s="8"/>
      <c r="D2" s="8"/>
      <c r="E2" s="8"/>
      <c r="F2" s="8"/>
      <c r="G2" s="8"/>
      <c r="H2" s="8"/>
      <c r="I2" s="8"/>
      <c r="J2" s="8"/>
      <c r="K2" s="8"/>
      <c r="L2" s="8"/>
      <c r="M2" s="8"/>
      <c r="N2" s="8"/>
      <c r="O2" s="8"/>
      <c r="P2" s="8"/>
      <c r="Q2" s="8"/>
      <c r="R2" s="8"/>
    </row>
    <row r="3" spans="1:18" ht="30" customHeight="1" x14ac:dyDescent="0.3">
      <c r="A3" s="6"/>
      <c r="B3" s="7"/>
      <c r="C3" s="7"/>
      <c r="D3" s="7"/>
      <c r="E3" s="7"/>
      <c r="F3" s="7"/>
      <c r="G3" s="7"/>
      <c r="H3" s="7"/>
      <c r="I3" s="7"/>
      <c r="J3" s="7"/>
      <c r="K3" s="7"/>
      <c r="L3" s="7"/>
      <c r="M3" s="7"/>
      <c r="N3" s="7"/>
      <c r="O3" s="7"/>
      <c r="P3" s="7"/>
      <c r="Q3" s="7"/>
      <c r="R3" s="7"/>
    </row>
    <row r="4" spans="1:18" x14ac:dyDescent="0.3"/>
    <row r="5" spans="1:18" s="5" customFormat="1" x14ac:dyDescent="0.3">
      <c r="B5" s="316" t="s">
        <v>0</v>
      </c>
      <c r="C5" s="313" t="s">
        <v>5</v>
      </c>
      <c r="D5" s="314"/>
      <c r="E5" s="314"/>
      <c r="F5" s="315"/>
      <c r="H5" s="316" t="s">
        <v>0</v>
      </c>
      <c r="I5" s="313" t="s">
        <v>42</v>
      </c>
      <c r="J5" s="314"/>
      <c r="K5" s="314"/>
      <c r="L5" s="315"/>
      <c r="N5" s="316" t="s">
        <v>0</v>
      </c>
      <c r="O5" s="313" t="s">
        <v>201</v>
      </c>
      <c r="P5" s="314"/>
      <c r="Q5" s="315"/>
    </row>
    <row r="6" spans="1:18" s="5" customFormat="1" x14ac:dyDescent="0.3">
      <c r="B6" s="317"/>
      <c r="C6" s="11" t="s">
        <v>4</v>
      </c>
      <c r="D6" s="11" t="s">
        <v>3</v>
      </c>
      <c r="E6" s="11" t="s">
        <v>2</v>
      </c>
      <c r="F6" s="11" t="s">
        <v>1</v>
      </c>
      <c r="H6" s="317"/>
      <c r="I6" s="11" t="s">
        <v>4</v>
      </c>
      <c r="J6" s="11" t="s">
        <v>3</v>
      </c>
      <c r="K6" s="11" t="s">
        <v>2</v>
      </c>
      <c r="L6" s="11" t="s">
        <v>6</v>
      </c>
      <c r="N6" s="317"/>
      <c r="O6" s="11" t="s">
        <v>4</v>
      </c>
      <c r="P6" s="11" t="s">
        <v>2</v>
      </c>
      <c r="Q6" s="11" t="s">
        <v>26</v>
      </c>
    </row>
    <row r="7" spans="1:18" x14ac:dyDescent="0.3">
      <c r="B7" s="196">
        <v>1</v>
      </c>
      <c r="C7" s="196" t="s">
        <v>242</v>
      </c>
      <c r="D7" s="196" t="s">
        <v>240</v>
      </c>
      <c r="E7" s="196" t="s">
        <v>241</v>
      </c>
      <c r="F7" s="196">
        <v>10</v>
      </c>
      <c r="G7" s="198"/>
      <c r="H7" s="196">
        <v>1</v>
      </c>
      <c r="I7" s="196" t="s">
        <v>246</v>
      </c>
      <c r="J7" s="196" t="s">
        <v>247</v>
      </c>
      <c r="K7" s="196" t="s">
        <v>248</v>
      </c>
      <c r="L7" s="196">
        <v>100</v>
      </c>
      <c r="M7" s="198"/>
      <c r="N7" s="196">
        <v>1</v>
      </c>
      <c r="O7" s="196" t="s">
        <v>253</v>
      </c>
      <c r="P7" s="196" t="s">
        <v>252</v>
      </c>
      <c r="Q7" s="196">
        <v>1000</v>
      </c>
    </row>
    <row r="8" spans="1:18" x14ac:dyDescent="0.3">
      <c r="B8" s="196">
        <v>2</v>
      </c>
      <c r="C8" s="196" t="s">
        <v>243</v>
      </c>
      <c r="D8" s="196" t="s">
        <v>244</v>
      </c>
      <c r="E8" s="196" t="s">
        <v>245</v>
      </c>
      <c r="F8" s="196">
        <v>11</v>
      </c>
      <c r="G8" s="198"/>
      <c r="H8" s="196">
        <v>2</v>
      </c>
      <c r="I8" s="196" t="s">
        <v>249</v>
      </c>
      <c r="J8" s="196" t="s">
        <v>250</v>
      </c>
      <c r="K8" s="196" t="s">
        <v>251</v>
      </c>
      <c r="L8" s="196">
        <v>101</v>
      </c>
      <c r="M8" s="198"/>
      <c r="N8" s="196">
        <v>2</v>
      </c>
      <c r="O8" s="196" t="s">
        <v>254</v>
      </c>
      <c r="P8" s="196" t="s">
        <v>255</v>
      </c>
      <c r="Q8" s="196">
        <v>1001</v>
      </c>
    </row>
    <row r="9" spans="1:18" x14ac:dyDescent="0.3">
      <c r="B9" s="196">
        <v>3</v>
      </c>
      <c r="C9" s="196"/>
      <c r="D9" s="196"/>
      <c r="E9" s="196"/>
      <c r="F9" s="196"/>
      <c r="G9" s="198"/>
      <c r="H9" s="196">
        <v>3</v>
      </c>
      <c r="I9" s="196"/>
      <c r="J9" s="196"/>
      <c r="K9" s="196"/>
      <c r="L9" s="196"/>
      <c r="M9" s="198"/>
      <c r="N9" s="196">
        <v>3</v>
      </c>
      <c r="O9" s="196"/>
      <c r="P9" s="196"/>
      <c r="Q9" s="196"/>
    </row>
    <row r="10" spans="1:18" x14ac:dyDescent="0.3">
      <c r="B10" s="196">
        <v>4</v>
      </c>
      <c r="C10" s="196"/>
      <c r="D10" s="196"/>
      <c r="E10" s="196"/>
      <c r="F10" s="196"/>
      <c r="G10" s="198"/>
      <c r="H10" s="196">
        <v>4</v>
      </c>
      <c r="I10" s="196"/>
      <c r="J10" s="196"/>
      <c r="K10" s="196"/>
      <c r="L10" s="196"/>
      <c r="M10" s="198"/>
      <c r="N10" s="196">
        <v>4</v>
      </c>
      <c r="O10" s="196"/>
      <c r="P10" s="196"/>
      <c r="Q10" s="196"/>
    </row>
    <row r="11" spans="1:18" x14ac:dyDescent="0.3">
      <c r="B11" s="196">
        <v>5</v>
      </c>
      <c r="C11" s="196"/>
      <c r="D11" s="196"/>
      <c r="E11" s="196"/>
      <c r="F11" s="196"/>
      <c r="G11" s="198"/>
      <c r="H11" s="196">
        <v>5</v>
      </c>
      <c r="I11" s="196"/>
      <c r="J11" s="196"/>
      <c r="K11" s="196"/>
      <c r="L11" s="196"/>
      <c r="M11" s="198"/>
      <c r="N11" s="196">
        <v>5</v>
      </c>
      <c r="O11" s="196"/>
      <c r="P11" s="196"/>
      <c r="Q11" s="196"/>
    </row>
    <row r="12" spans="1:18" x14ac:dyDescent="0.3">
      <c r="B12" s="196">
        <v>6</v>
      </c>
      <c r="C12" s="196"/>
      <c r="D12" s="196"/>
      <c r="E12" s="196"/>
      <c r="F12" s="196"/>
      <c r="G12" s="198"/>
      <c r="H12" s="196">
        <v>6</v>
      </c>
      <c r="I12" s="196"/>
      <c r="J12" s="196"/>
      <c r="K12" s="196"/>
      <c r="L12" s="196"/>
      <c r="M12" s="198"/>
      <c r="N12" s="196">
        <v>6</v>
      </c>
      <c r="O12" s="196"/>
      <c r="P12" s="196"/>
      <c r="Q12" s="196"/>
    </row>
    <row r="13" spans="1:18" x14ac:dyDescent="0.3">
      <c r="B13" s="196">
        <v>7</v>
      </c>
      <c r="C13" s="196"/>
      <c r="D13" s="196"/>
      <c r="E13" s="196"/>
      <c r="F13" s="196"/>
      <c r="G13" s="198"/>
      <c r="H13" s="196">
        <v>7</v>
      </c>
      <c r="I13" s="196"/>
      <c r="J13" s="196"/>
      <c r="K13" s="196"/>
      <c r="L13" s="196"/>
      <c r="M13" s="198"/>
      <c r="N13" s="196">
        <v>7</v>
      </c>
      <c r="O13" s="196"/>
      <c r="P13" s="196"/>
      <c r="Q13" s="196"/>
    </row>
    <row r="14" spans="1:18" x14ac:dyDescent="0.3">
      <c r="B14" s="196">
        <v>8</v>
      </c>
      <c r="C14" s="196"/>
      <c r="D14" s="196"/>
      <c r="E14" s="196"/>
      <c r="F14" s="196"/>
      <c r="G14" s="198"/>
      <c r="H14" s="196">
        <v>8</v>
      </c>
      <c r="I14" s="196"/>
      <c r="J14" s="196"/>
      <c r="K14" s="196"/>
      <c r="L14" s="196"/>
      <c r="M14" s="198"/>
      <c r="N14" s="196">
        <v>8</v>
      </c>
      <c r="O14" s="196"/>
      <c r="P14" s="196"/>
      <c r="Q14" s="196"/>
    </row>
    <row r="15" spans="1:18" x14ac:dyDescent="0.3">
      <c r="B15" s="196">
        <v>9</v>
      </c>
      <c r="C15" s="196"/>
      <c r="D15" s="196"/>
      <c r="E15" s="196"/>
      <c r="F15" s="196"/>
      <c r="G15" s="198"/>
      <c r="H15" s="196">
        <v>9</v>
      </c>
      <c r="I15" s="196"/>
      <c r="J15" s="196"/>
      <c r="K15" s="196"/>
      <c r="L15" s="196"/>
      <c r="M15" s="198"/>
      <c r="N15" s="196">
        <v>9</v>
      </c>
      <c r="O15" s="196"/>
      <c r="P15" s="196"/>
      <c r="Q15" s="196"/>
    </row>
    <row r="16" spans="1:18" x14ac:dyDescent="0.3">
      <c r="B16" s="196">
        <v>10</v>
      </c>
      <c r="C16" s="196"/>
      <c r="D16" s="196"/>
      <c r="E16" s="196"/>
      <c r="F16" s="196"/>
      <c r="G16" s="198"/>
      <c r="H16" s="196">
        <v>10</v>
      </c>
      <c r="I16" s="196"/>
      <c r="J16" s="196"/>
      <c r="K16" s="196"/>
      <c r="L16" s="196"/>
      <c r="M16" s="198"/>
      <c r="N16" s="196">
        <v>10</v>
      </c>
      <c r="O16" s="196"/>
      <c r="P16" s="196"/>
      <c r="Q16" s="196"/>
    </row>
    <row r="17" spans="2:17" x14ac:dyDescent="0.3">
      <c r="B17" s="196">
        <v>11</v>
      </c>
      <c r="C17" s="196"/>
      <c r="D17" s="196"/>
      <c r="E17" s="196"/>
      <c r="F17" s="196"/>
      <c r="G17" s="198"/>
      <c r="H17" s="196">
        <v>11</v>
      </c>
      <c r="I17" s="196"/>
      <c r="J17" s="196"/>
      <c r="K17" s="196"/>
      <c r="L17" s="196"/>
      <c r="M17" s="198"/>
      <c r="N17" s="196">
        <v>11</v>
      </c>
      <c r="O17" s="196"/>
      <c r="P17" s="196"/>
      <c r="Q17" s="196"/>
    </row>
    <row r="18" spans="2:17" x14ac:dyDescent="0.3">
      <c r="B18" s="196">
        <v>12</v>
      </c>
      <c r="C18" s="196"/>
      <c r="D18" s="196"/>
      <c r="E18" s="196"/>
      <c r="F18" s="196"/>
      <c r="G18" s="198"/>
      <c r="H18" s="196">
        <v>12</v>
      </c>
      <c r="I18" s="196"/>
      <c r="J18" s="196"/>
      <c r="K18" s="196"/>
      <c r="L18" s="196"/>
      <c r="M18" s="198"/>
      <c r="N18" s="196">
        <v>12</v>
      </c>
      <c r="O18" s="196"/>
      <c r="P18" s="196"/>
      <c r="Q18" s="196"/>
    </row>
    <row r="19" spans="2:17" x14ac:dyDescent="0.3">
      <c r="B19" s="196">
        <v>13</v>
      </c>
      <c r="C19" s="196"/>
      <c r="D19" s="196"/>
      <c r="E19" s="196"/>
      <c r="F19" s="196"/>
      <c r="G19" s="198"/>
      <c r="H19" s="196">
        <v>13</v>
      </c>
      <c r="I19" s="196"/>
      <c r="J19" s="196"/>
      <c r="K19" s="196"/>
      <c r="L19" s="196"/>
      <c r="M19" s="198"/>
      <c r="N19" s="196">
        <v>13</v>
      </c>
      <c r="O19" s="196"/>
      <c r="P19" s="196"/>
      <c r="Q19" s="196"/>
    </row>
    <row r="20" spans="2:17" x14ac:dyDescent="0.3">
      <c r="B20" s="196">
        <v>14</v>
      </c>
      <c r="C20" s="196"/>
      <c r="D20" s="196"/>
      <c r="E20" s="196"/>
      <c r="F20" s="196"/>
      <c r="G20" s="198"/>
      <c r="H20" s="196">
        <v>14</v>
      </c>
      <c r="I20" s="196"/>
      <c r="J20" s="196"/>
      <c r="K20" s="196"/>
      <c r="L20" s="196"/>
      <c r="M20" s="198"/>
      <c r="N20" s="196">
        <v>14</v>
      </c>
      <c r="O20" s="196"/>
      <c r="P20" s="196"/>
      <c r="Q20" s="196"/>
    </row>
    <row r="21" spans="2:17" x14ac:dyDescent="0.3">
      <c r="B21" s="196">
        <v>15</v>
      </c>
      <c r="C21" s="196"/>
      <c r="D21" s="196"/>
      <c r="E21" s="196"/>
      <c r="F21" s="196"/>
      <c r="G21" s="198"/>
      <c r="H21" s="196">
        <v>15</v>
      </c>
      <c r="I21" s="196"/>
      <c r="J21" s="196"/>
      <c r="K21" s="196"/>
      <c r="L21" s="196"/>
      <c r="M21" s="198"/>
      <c r="N21" s="196">
        <v>15</v>
      </c>
      <c r="O21" s="196"/>
      <c r="P21" s="196"/>
      <c r="Q21" s="196"/>
    </row>
    <row r="22" spans="2:17" x14ac:dyDescent="0.3">
      <c r="B22" s="196">
        <v>16</v>
      </c>
      <c r="C22" s="196"/>
      <c r="D22" s="196"/>
      <c r="E22" s="196"/>
      <c r="F22" s="196"/>
      <c r="G22" s="198"/>
      <c r="H22" s="196">
        <v>16</v>
      </c>
      <c r="I22" s="196"/>
      <c r="J22" s="196"/>
      <c r="K22" s="196"/>
      <c r="L22" s="196"/>
      <c r="M22" s="198"/>
      <c r="N22" s="196">
        <v>16</v>
      </c>
      <c r="O22" s="196"/>
      <c r="P22" s="196"/>
      <c r="Q22" s="196"/>
    </row>
    <row r="23" spans="2:17" x14ac:dyDescent="0.3">
      <c r="B23" s="196">
        <v>17</v>
      </c>
      <c r="C23" s="196"/>
      <c r="D23" s="196"/>
      <c r="E23" s="196"/>
      <c r="F23" s="196"/>
      <c r="G23" s="198"/>
      <c r="H23" s="196">
        <v>17</v>
      </c>
      <c r="I23" s="196"/>
      <c r="J23" s="196"/>
      <c r="K23" s="196"/>
      <c r="L23" s="196"/>
      <c r="M23" s="198"/>
      <c r="N23" s="196">
        <v>17</v>
      </c>
      <c r="O23" s="196"/>
      <c r="P23" s="196"/>
      <c r="Q23" s="196"/>
    </row>
    <row r="24" spans="2:17" x14ac:dyDescent="0.3">
      <c r="B24" s="196">
        <v>18</v>
      </c>
      <c r="C24" s="196"/>
      <c r="D24" s="196"/>
      <c r="E24" s="196"/>
      <c r="F24" s="196"/>
      <c r="G24" s="198"/>
      <c r="H24" s="196">
        <v>18</v>
      </c>
      <c r="I24" s="196"/>
      <c r="J24" s="196"/>
      <c r="K24" s="196"/>
      <c r="L24" s="196"/>
      <c r="M24" s="198"/>
      <c r="N24" s="196">
        <v>18</v>
      </c>
      <c r="O24" s="196"/>
      <c r="P24" s="196"/>
      <c r="Q24" s="196"/>
    </row>
    <row r="25" spans="2:17" x14ac:dyDescent="0.3">
      <c r="B25" s="196">
        <v>19</v>
      </c>
      <c r="C25" s="196"/>
      <c r="D25" s="196"/>
      <c r="E25" s="196"/>
      <c r="F25" s="196"/>
      <c r="G25" s="198"/>
      <c r="H25" s="196">
        <v>19</v>
      </c>
      <c r="I25" s="196"/>
      <c r="J25" s="196"/>
      <c r="K25" s="196"/>
      <c r="L25" s="196"/>
      <c r="M25" s="198"/>
      <c r="N25" s="196">
        <v>19</v>
      </c>
      <c r="O25" s="196"/>
      <c r="P25" s="196"/>
      <c r="Q25" s="196"/>
    </row>
    <row r="26" spans="2:17" x14ac:dyDescent="0.3">
      <c r="B26" s="196">
        <v>20</v>
      </c>
      <c r="C26" s="196"/>
      <c r="D26" s="196"/>
      <c r="E26" s="196"/>
      <c r="F26" s="196"/>
      <c r="G26" s="198"/>
      <c r="H26" s="196">
        <v>20</v>
      </c>
      <c r="I26" s="196"/>
      <c r="J26" s="196"/>
      <c r="K26" s="196"/>
      <c r="L26" s="196"/>
      <c r="M26" s="198"/>
      <c r="N26" s="196">
        <v>20</v>
      </c>
      <c r="O26" s="196"/>
      <c r="P26" s="196"/>
      <c r="Q26" s="196"/>
    </row>
    <row r="27" spans="2:17" x14ac:dyDescent="0.3">
      <c r="B27" s="196">
        <v>21</v>
      </c>
      <c r="C27" s="196"/>
      <c r="D27" s="196"/>
      <c r="E27" s="196"/>
      <c r="F27" s="196"/>
      <c r="G27" s="198"/>
      <c r="H27" s="196">
        <v>21</v>
      </c>
      <c r="I27" s="196"/>
      <c r="J27" s="196"/>
      <c r="K27" s="196"/>
      <c r="L27" s="196"/>
      <c r="M27" s="198"/>
      <c r="N27" s="196">
        <v>21</v>
      </c>
      <c r="O27" s="196"/>
      <c r="P27" s="196"/>
      <c r="Q27" s="196"/>
    </row>
    <row r="28" spans="2:17" x14ac:dyDescent="0.3">
      <c r="B28" s="196">
        <v>22</v>
      </c>
      <c r="C28" s="196"/>
      <c r="D28" s="196"/>
      <c r="E28" s="196"/>
      <c r="F28" s="196"/>
      <c r="G28" s="198"/>
      <c r="H28" s="196">
        <v>22</v>
      </c>
      <c r="I28" s="196"/>
      <c r="J28" s="196"/>
      <c r="K28" s="196"/>
      <c r="L28" s="196"/>
      <c r="M28" s="198"/>
      <c r="N28" s="196">
        <v>22</v>
      </c>
      <c r="O28" s="196"/>
      <c r="P28" s="196"/>
      <c r="Q28" s="196"/>
    </row>
    <row r="29" spans="2:17" x14ac:dyDescent="0.3">
      <c r="B29" s="196">
        <v>23</v>
      </c>
      <c r="C29" s="196"/>
      <c r="D29" s="196"/>
      <c r="E29" s="196"/>
      <c r="F29" s="196"/>
      <c r="G29" s="198"/>
      <c r="H29" s="196">
        <v>23</v>
      </c>
      <c r="I29" s="196"/>
      <c r="J29" s="196"/>
      <c r="K29" s="196"/>
      <c r="L29" s="196"/>
      <c r="M29" s="198"/>
      <c r="N29" s="196">
        <v>23</v>
      </c>
      <c r="O29" s="196"/>
      <c r="P29" s="196"/>
      <c r="Q29" s="196"/>
    </row>
    <row r="30" spans="2:17" x14ac:dyDescent="0.3">
      <c r="B30" s="196">
        <v>24</v>
      </c>
      <c r="C30" s="196"/>
      <c r="D30" s="196"/>
      <c r="E30" s="196"/>
      <c r="F30" s="196"/>
      <c r="G30" s="198"/>
      <c r="H30" s="196">
        <v>24</v>
      </c>
      <c r="I30" s="196"/>
      <c r="J30" s="196"/>
      <c r="K30" s="196"/>
      <c r="L30" s="196"/>
      <c r="M30" s="198"/>
      <c r="N30" s="196">
        <v>24</v>
      </c>
      <c r="O30" s="196"/>
      <c r="P30" s="196"/>
      <c r="Q30" s="196"/>
    </row>
    <row r="31" spans="2:17" x14ac:dyDescent="0.3">
      <c r="B31" s="196">
        <v>25</v>
      </c>
      <c r="C31" s="196"/>
      <c r="D31" s="196"/>
      <c r="E31" s="196"/>
      <c r="F31" s="196"/>
      <c r="G31" s="198"/>
      <c r="H31" s="196">
        <v>25</v>
      </c>
      <c r="I31" s="196"/>
      <c r="J31" s="196"/>
      <c r="K31" s="196"/>
      <c r="L31" s="196"/>
      <c r="M31" s="198"/>
      <c r="N31" s="196">
        <v>25</v>
      </c>
      <c r="O31" s="196"/>
      <c r="P31" s="196"/>
      <c r="Q31" s="196"/>
    </row>
    <row r="32" spans="2:17" x14ac:dyDescent="0.3">
      <c r="B32" s="196">
        <v>26</v>
      </c>
      <c r="C32" s="196"/>
      <c r="D32" s="196"/>
      <c r="E32" s="196"/>
      <c r="F32" s="196"/>
      <c r="G32" s="198"/>
      <c r="H32" s="196">
        <v>26</v>
      </c>
      <c r="I32" s="196"/>
      <c r="J32" s="196"/>
      <c r="K32" s="196"/>
      <c r="L32" s="196"/>
      <c r="M32" s="198"/>
      <c r="N32" s="198"/>
      <c r="O32" s="198"/>
      <c r="P32" s="198"/>
      <c r="Q32" s="198"/>
    </row>
    <row r="33" spans="2:17" x14ac:dyDescent="0.3">
      <c r="B33" s="196">
        <v>27</v>
      </c>
      <c r="C33" s="196"/>
      <c r="D33" s="196"/>
      <c r="E33" s="196"/>
      <c r="F33" s="196"/>
      <c r="G33" s="198"/>
      <c r="H33" s="196">
        <v>27</v>
      </c>
      <c r="I33" s="196"/>
      <c r="J33" s="196"/>
      <c r="K33" s="196"/>
      <c r="L33" s="196"/>
      <c r="M33" s="198"/>
      <c r="N33" s="198"/>
      <c r="O33" s="198"/>
      <c r="P33" s="198"/>
      <c r="Q33" s="198"/>
    </row>
    <row r="34" spans="2:17" x14ac:dyDescent="0.3">
      <c r="B34" s="196">
        <v>28</v>
      </c>
      <c r="C34" s="196"/>
      <c r="D34" s="196"/>
      <c r="E34" s="196"/>
      <c r="F34" s="196"/>
      <c r="G34" s="198"/>
      <c r="H34" s="196">
        <v>28</v>
      </c>
      <c r="I34" s="196"/>
      <c r="J34" s="196"/>
      <c r="K34" s="196"/>
      <c r="L34" s="196"/>
      <c r="M34" s="198"/>
      <c r="N34" s="198"/>
      <c r="O34" s="198"/>
      <c r="P34" s="198"/>
      <c r="Q34" s="198"/>
    </row>
    <row r="35" spans="2:17" x14ac:dyDescent="0.3">
      <c r="B35" s="196">
        <v>29</v>
      </c>
      <c r="C35" s="196"/>
      <c r="D35" s="196"/>
      <c r="E35" s="196"/>
      <c r="F35" s="196"/>
      <c r="G35" s="198"/>
      <c r="H35" s="196">
        <v>29</v>
      </c>
      <c r="I35" s="196"/>
      <c r="J35" s="196"/>
      <c r="K35" s="196"/>
      <c r="L35" s="196"/>
      <c r="M35" s="198"/>
      <c r="N35" s="198"/>
      <c r="O35" s="198"/>
      <c r="P35" s="198"/>
      <c r="Q35" s="198"/>
    </row>
    <row r="36" spans="2:17" x14ac:dyDescent="0.3">
      <c r="B36" s="196">
        <v>30</v>
      </c>
      <c r="C36" s="196"/>
      <c r="D36" s="196"/>
      <c r="E36" s="196"/>
      <c r="F36" s="196"/>
      <c r="G36" s="198"/>
      <c r="H36" s="196">
        <v>30</v>
      </c>
      <c r="I36" s="196"/>
      <c r="J36" s="196"/>
      <c r="K36" s="196"/>
      <c r="L36" s="196"/>
      <c r="M36" s="198"/>
      <c r="N36" s="198"/>
      <c r="O36" s="198"/>
      <c r="P36" s="198"/>
      <c r="Q36" s="198"/>
    </row>
    <row r="37" spans="2:17" x14ac:dyDescent="0.3">
      <c r="B37" s="196">
        <v>31</v>
      </c>
      <c r="C37" s="196"/>
      <c r="D37" s="196"/>
      <c r="E37" s="196"/>
      <c r="F37" s="196"/>
      <c r="G37" s="198"/>
      <c r="H37" s="196">
        <v>31</v>
      </c>
      <c r="I37" s="196"/>
      <c r="J37" s="196"/>
      <c r="K37" s="196"/>
      <c r="L37" s="196"/>
      <c r="M37" s="198"/>
      <c r="N37" s="198"/>
      <c r="O37" s="198"/>
      <c r="P37" s="198"/>
      <c r="Q37" s="198"/>
    </row>
    <row r="38" spans="2:17" x14ac:dyDescent="0.3">
      <c r="B38" s="196">
        <v>32</v>
      </c>
      <c r="C38" s="196"/>
      <c r="D38" s="196"/>
      <c r="E38" s="196"/>
      <c r="F38" s="196"/>
      <c r="G38" s="198"/>
      <c r="H38" s="196">
        <v>32</v>
      </c>
      <c r="I38" s="196"/>
      <c r="J38" s="196"/>
      <c r="K38" s="196"/>
      <c r="L38" s="196"/>
      <c r="M38" s="198"/>
      <c r="N38" s="198"/>
      <c r="O38" s="198"/>
      <c r="P38" s="198"/>
      <c r="Q38" s="198"/>
    </row>
    <row r="39" spans="2:17" x14ac:dyDescent="0.3">
      <c r="B39" s="196">
        <v>33</v>
      </c>
      <c r="C39" s="196"/>
      <c r="D39" s="196"/>
      <c r="E39" s="196"/>
      <c r="F39" s="196"/>
      <c r="G39" s="198"/>
      <c r="H39" s="196">
        <v>33</v>
      </c>
      <c r="I39" s="196"/>
      <c r="J39" s="196"/>
      <c r="K39" s="196"/>
      <c r="L39" s="196"/>
      <c r="M39" s="198"/>
      <c r="N39" s="198"/>
      <c r="O39" s="198"/>
      <c r="P39" s="198"/>
      <c r="Q39" s="198"/>
    </row>
    <row r="40" spans="2:17" x14ac:dyDescent="0.3">
      <c r="B40" s="196">
        <v>34</v>
      </c>
      <c r="C40" s="196"/>
      <c r="D40" s="196"/>
      <c r="E40" s="196"/>
      <c r="F40" s="196"/>
      <c r="G40" s="198"/>
      <c r="H40" s="196">
        <v>34</v>
      </c>
      <c r="I40" s="196"/>
      <c r="J40" s="196"/>
      <c r="K40" s="196"/>
      <c r="L40" s="196"/>
      <c r="M40" s="198"/>
      <c r="N40" s="198"/>
      <c r="O40" s="198"/>
      <c r="P40" s="198"/>
      <c r="Q40" s="198"/>
    </row>
    <row r="41" spans="2:17" x14ac:dyDescent="0.3">
      <c r="B41" s="196">
        <v>35</v>
      </c>
      <c r="C41" s="196"/>
      <c r="D41" s="196"/>
      <c r="E41" s="196"/>
      <c r="F41" s="196"/>
      <c r="G41" s="198"/>
      <c r="H41" s="196">
        <v>35</v>
      </c>
      <c r="I41" s="196"/>
      <c r="J41" s="196"/>
      <c r="K41" s="196"/>
      <c r="L41" s="196"/>
      <c r="M41" s="198"/>
      <c r="N41" s="198"/>
      <c r="O41" s="198"/>
      <c r="P41" s="198"/>
      <c r="Q41" s="198"/>
    </row>
    <row r="42" spans="2:17" x14ac:dyDescent="0.3">
      <c r="B42" s="196">
        <v>36</v>
      </c>
      <c r="C42" s="196"/>
      <c r="D42" s="196"/>
      <c r="E42" s="196"/>
      <c r="F42" s="196"/>
      <c r="G42" s="198"/>
      <c r="H42" s="196">
        <v>36</v>
      </c>
      <c r="I42" s="196"/>
      <c r="J42" s="196"/>
      <c r="K42" s="196"/>
      <c r="L42" s="196"/>
      <c r="M42" s="198"/>
      <c r="N42" s="198"/>
      <c r="O42" s="198"/>
      <c r="P42" s="198"/>
      <c r="Q42" s="198"/>
    </row>
    <row r="43" spans="2:17" x14ac:dyDescent="0.3">
      <c r="B43" s="196">
        <v>37</v>
      </c>
      <c r="C43" s="196"/>
      <c r="D43" s="196"/>
      <c r="E43" s="196"/>
      <c r="F43" s="196"/>
      <c r="G43" s="198"/>
      <c r="H43" s="196">
        <v>37</v>
      </c>
      <c r="I43" s="196"/>
      <c r="J43" s="196"/>
      <c r="K43" s="196"/>
      <c r="L43" s="196"/>
      <c r="M43" s="198"/>
      <c r="N43" s="198"/>
      <c r="O43" s="198"/>
      <c r="P43" s="198"/>
      <c r="Q43" s="198"/>
    </row>
    <row r="44" spans="2:17" x14ac:dyDescent="0.3">
      <c r="B44" s="196">
        <v>38</v>
      </c>
      <c r="C44" s="196"/>
      <c r="D44" s="196"/>
      <c r="E44" s="196"/>
      <c r="F44" s="196"/>
      <c r="G44" s="198"/>
      <c r="H44" s="196">
        <v>38</v>
      </c>
      <c r="I44" s="196"/>
      <c r="J44" s="196"/>
      <c r="K44" s="196"/>
      <c r="L44" s="196"/>
      <c r="M44" s="198"/>
      <c r="N44" s="198"/>
      <c r="O44" s="198"/>
      <c r="P44" s="198"/>
      <c r="Q44" s="198"/>
    </row>
    <row r="45" spans="2:17" x14ac:dyDescent="0.3">
      <c r="B45" s="196">
        <v>39</v>
      </c>
      <c r="C45" s="196"/>
      <c r="D45" s="196"/>
      <c r="E45" s="196"/>
      <c r="F45" s="196"/>
      <c r="G45" s="198"/>
      <c r="H45" s="196">
        <v>39</v>
      </c>
      <c r="I45" s="196"/>
      <c r="J45" s="196"/>
      <c r="K45" s="196"/>
      <c r="L45" s="196"/>
      <c r="M45" s="198"/>
      <c r="N45" s="198"/>
      <c r="O45" s="198"/>
      <c r="P45" s="198"/>
      <c r="Q45" s="198"/>
    </row>
    <row r="46" spans="2:17" x14ac:dyDescent="0.3">
      <c r="B46" s="196">
        <v>40</v>
      </c>
      <c r="C46" s="196"/>
      <c r="D46" s="196"/>
      <c r="E46" s="196"/>
      <c r="F46" s="196"/>
      <c r="G46" s="198"/>
      <c r="H46" s="196">
        <v>40</v>
      </c>
      <c r="I46" s="196"/>
      <c r="J46" s="196"/>
      <c r="K46" s="196"/>
      <c r="L46" s="196"/>
      <c r="M46" s="198"/>
      <c r="N46" s="198"/>
      <c r="O46" s="198"/>
      <c r="P46" s="198"/>
      <c r="Q46" s="198"/>
    </row>
    <row r="47" spans="2:17" x14ac:dyDescent="0.3">
      <c r="B47" s="196">
        <v>41</v>
      </c>
      <c r="C47" s="196"/>
      <c r="D47" s="196"/>
      <c r="E47" s="196"/>
      <c r="F47" s="196"/>
      <c r="G47" s="198"/>
      <c r="H47" s="196">
        <v>41</v>
      </c>
      <c r="I47" s="196"/>
      <c r="J47" s="196"/>
      <c r="K47" s="196"/>
      <c r="L47" s="196"/>
      <c r="M47" s="198"/>
      <c r="N47" s="198"/>
      <c r="O47" s="198"/>
      <c r="P47" s="198"/>
      <c r="Q47" s="198"/>
    </row>
    <row r="48" spans="2:17" x14ac:dyDescent="0.3">
      <c r="B48" s="196">
        <v>42</v>
      </c>
      <c r="C48" s="196"/>
      <c r="D48" s="196"/>
      <c r="E48" s="196"/>
      <c r="F48" s="196"/>
      <c r="G48" s="198"/>
      <c r="H48" s="196">
        <v>42</v>
      </c>
      <c r="I48" s="196"/>
      <c r="J48" s="196"/>
      <c r="K48" s="196"/>
      <c r="L48" s="196"/>
      <c r="M48" s="198"/>
      <c r="N48" s="198"/>
      <c r="O48" s="198"/>
      <c r="P48" s="198"/>
      <c r="Q48" s="198"/>
    </row>
    <row r="49" spans="2:17" x14ac:dyDescent="0.3">
      <c r="B49" s="196">
        <v>43</v>
      </c>
      <c r="C49" s="196"/>
      <c r="D49" s="196"/>
      <c r="E49" s="196"/>
      <c r="F49" s="196"/>
      <c r="G49" s="198"/>
      <c r="H49" s="196">
        <v>43</v>
      </c>
      <c r="I49" s="196"/>
      <c r="J49" s="196"/>
      <c r="K49" s="196"/>
      <c r="L49" s="196"/>
      <c r="M49" s="198"/>
      <c r="N49" s="198"/>
      <c r="O49" s="198"/>
      <c r="P49" s="198"/>
      <c r="Q49" s="198"/>
    </row>
    <row r="50" spans="2:17" x14ac:dyDescent="0.3">
      <c r="B50" s="196">
        <v>44</v>
      </c>
      <c r="C50" s="196"/>
      <c r="D50" s="196"/>
      <c r="E50" s="196"/>
      <c r="F50" s="196"/>
      <c r="G50" s="198"/>
      <c r="H50" s="196">
        <v>44</v>
      </c>
      <c r="I50" s="196"/>
      <c r="J50" s="196"/>
      <c r="K50" s="196"/>
      <c r="L50" s="196"/>
      <c r="M50" s="198"/>
      <c r="N50" s="198"/>
      <c r="O50" s="198"/>
      <c r="P50" s="198"/>
      <c r="Q50" s="198"/>
    </row>
    <row r="51" spans="2:17" x14ac:dyDescent="0.3">
      <c r="B51" s="196">
        <v>45</v>
      </c>
      <c r="C51" s="196"/>
      <c r="D51" s="196"/>
      <c r="E51" s="196"/>
      <c r="F51" s="196"/>
      <c r="G51" s="198"/>
      <c r="H51" s="196">
        <v>45</v>
      </c>
      <c r="I51" s="196"/>
      <c r="J51" s="196"/>
      <c r="K51" s="196"/>
      <c r="L51" s="196"/>
      <c r="M51" s="198"/>
      <c r="N51" s="198"/>
      <c r="O51" s="198"/>
      <c r="P51" s="198"/>
      <c r="Q51" s="198"/>
    </row>
    <row r="52" spans="2:17" x14ac:dyDescent="0.3">
      <c r="B52" s="196">
        <v>46</v>
      </c>
      <c r="C52" s="196"/>
      <c r="D52" s="196"/>
      <c r="E52" s="196"/>
      <c r="F52" s="196"/>
      <c r="G52" s="198"/>
      <c r="H52" s="196">
        <v>46</v>
      </c>
      <c r="I52" s="196"/>
      <c r="J52" s="196"/>
      <c r="K52" s="196"/>
      <c r="L52" s="196"/>
      <c r="M52" s="198"/>
      <c r="N52" s="198"/>
      <c r="O52" s="198"/>
      <c r="P52" s="198"/>
      <c r="Q52" s="198"/>
    </row>
    <row r="53" spans="2:17" x14ac:dyDescent="0.3">
      <c r="B53" s="196">
        <v>47</v>
      </c>
      <c r="C53" s="196"/>
      <c r="D53" s="196"/>
      <c r="E53" s="196"/>
      <c r="F53" s="196"/>
      <c r="G53" s="198"/>
      <c r="H53" s="196">
        <v>47</v>
      </c>
      <c r="I53" s="196"/>
      <c r="J53" s="196"/>
      <c r="K53" s="196"/>
      <c r="L53" s="196"/>
      <c r="M53" s="198"/>
      <c r="N53" s="198"/>
      <c r="O53" s="198"/>
      <c r="P53" s="198"/>
      <c r="Q53" s="198"/>
    </row>
    <row r="54" spans="2:17" x14ac:dyDescent="0.3">
      <c r="B54" s="196">
        <v>48</v>
      </c>
      <c r="C54" s="196"/>
      <c r="D54" s="196"/>
      <c r="E54" s="196"/>
      <c r="F54" s="196"/>
      <c r="G54" s="198"/>
      <c r="H54" s="196">
        <v>48</v>
      </c>
      <c r="I54" s="196"/>
      <c r="J54" s="196"/>
      <c r="K54" s="196"/>
      <c r="L54" s="196"/>
      <c r="M54" s="198"/>
      <c r="N54" s="198"/>
      <c r="O54" s="198"/>
      <c r="P54" s="198"/>
      <c r="Q54" s="198"/>
    </row>
    <row r="55" spans="2:17" x14ac:dyDescent="0.3">
      <c r="B55" s="196">
        <v>49</v>
      </c>
      <c r="C55" s="196"/>
      <c r="D55" s="196"/>
      <c r="E55" s="196"/>
      <c r="F55" s="196"/>
      <c r="G55" s="198"/>
      <c r="H55" s="196">
        <v>49</v>
      </c>
      <c r="I55" s="196"/>
      <c r="J55" s="196"/>
      <c r="K55" s="196"/>
      <c r="L55" s="196"/>
      <c r="M55" s="198"/>
      <c r="N55" s="198"/>
      <c r="O55" s="198"/>
      <c r="P55" s="198"/>
      <c r="Q55" s="198"/>
    </row>
    <row r="56" spans="2:17" x14ac:dyDescent="0.3">
      <c r="B56" s="196">
        <v>50</v>
      </c>
      <c r="C56" s="196"/>
      <c r="D56" s="196"/>
      <c r="E56" s="196"/>
      <c r="F56" s="196"/>
      <c r="G56" s="198"/>
      <c r="H56" s="196">
        <v>50</v>
      </c>
      <c r="I56" s="196"/>
      <c r="J56" s="196"/>
      <c r="K56" s="196"/>
      <c r="L56" s="196"/>
      <c r="M56" s="198"/>
      <c r="N56" s="198"/>
      <c r="O56" s="198"/>
      <c r="P56" s="198"/>
      <c r="Q56" s="198"/>
    </row>
    <row r="57" spans="2:17" x14ac:dyDescent="0.3">
      <c r="B57" s="196">
        <v>51</v>
      </c>
      <c r="C57" s="196"/>
      <c r="D57" s="196"/>
      <c r="E57" s="196"/>
      <c r="F57" s="196"/>
      <c r="G57" s="198"/>
      <c r="H57" s="198"/>
      <c r="I57" s="198"/>
      <c r="J57" s="198"/>
      <c r="K57" s="198"/>
      <c r="L57" s="198"/>
      <c r="M57" s="198"/>
      <c r="N57" s="198"/>
      <c r="O57" s="198"/>
      <c r="P57" s="198"/>
      <c r="Q57" s="198"/>
    </row>
    <row r="58" spans="2:17" x14ac:dyDescent="0.3">
      <c r="B58" s="196">
        <v>52</v>
      </c>
      <c r="C58" s="196"/>
      <c r="D58" s="196"/>
      <c r="E58" s="196"/>
      <c r="F58" s="196"/>
      <c r="G58" s="198"/>
      <c r="H58" s="198"/>
      <c r="I58" s="198"/>
      <c r="J58" s="198"/>
      <c r="K58" s="198"/>
      <c r="L58" s="198"/>
      <c r="M58" s="198"/>
      <c r="N58" s="198"/>
      <c r="O58" s="198"/>
      <c r="P58" s="198"/>
      <c r="Q58" s="198"/>
    </row>
    <row r="59" spans="2:17" x14ac:dyDescent="0.3">
      <c r="B59" s="196">
        <v>53</v>
      </c>
      <c r="C59" s="196"/>
      <c r="D59" s="196"/>
      <c r="E59" s="196"/>
      <c r="F59" s="196"/>
      <c r="G59" s="198"/>
      <c r="H59" s="198"/>
      <c r="I59" s="198"/>
      <c r="J59" s="198"/>
      <c r="K59" s="198"/>
      <c r="L59" s="198"/>
      <c r="M59" s="198"/>
      <c r="N59" s="198"/>
      <c r="O59" s="198"/>
      <c r="P59" s="198"/>
      <c r="Q59" s="198"/>
    </row>
    <row r="60" spans="2:17" x14ac:dyDescent="0.3">
      <c r="B60" s="196">
        <v>54</v>
      </c>
      <c r="C60" s="196"/>
      <c r="D60" s="196"/>
      <c r="E60" s="196"/>
      <c r="F60" s="196"/>
      <c r="G60" s="198"/>
      <c r="H60" s="198"/>
      <c r="I60" s="198"/>
      <c r="J60" s="198"/>
      <c r="K60" s="198"/>
      <c r="L60" s="198"/>
      <c r="M60" s="198"/>
      <c r="N60" s="198"/>
      <c r="O60" s="198"/>
      <c r="P60" s="198"/>
      <c r="Q60" s="198"/>
    </row>
    <row r="61" spans="2:17" x14ac:dyDescent="0.3">
      <c r="B61" s="196">
        <v>55</v>
      </c>
      <c r="C61" s="196"/>
      <c r="D61" s="196"/>
      <c r="E61" s="196"/>
      <c r="F61" s="196"/>
      <c r="G61" s="198"/>
      <c r="H61" s="198"/>
      <c r="I61" s="198"/>
      <c r="J61" s="198"/>
      <c r="K61" s="198"/>
      <c r="L61" s="198"/>
      <c r="M61" s="198"/>
      <c r="N61" s="198"/>
      <c r="O61" s="198"/>
      <c r="P61" s="198"/>
      <c r="Q61" s="198"/>
    </row>
    <row r="62" spans="2:17" x14ac:dyDescent="0.3">
      <c r="B62" s="196">
        <v>56</v>
      </c>
      <c r="C62" s="196"/>
      <c r="D62" s="196"/>
      <c r="E62" s="196"/>
      <c r="F62" s="196"/>
      <c r="G62" s="198"/>
      <c r="H62" s="198"/>
      <c r="I62" s="198"/>
      <c r="J62" s="198"/>
      <c r="K62" s="198"/>
      <c r="L62" s="198"/>
      <c r="M62" s="198"/>
      <c r="N62" s="198"/>
      <c r="O62" s="198"/>
      <c r="P62" s="198"/>
      <c r="Q62" s="198"/>
    </row>
    <row r="63" spans="2:17" x14ac:dyDescent="0.3">
      <c r="B63" s="196">
        <v>57</v>
      </c>
      <c r="C63" s="196"/>
      <c r="D63" s="196"/>
      <c r="E63" s="196"/>
      <c r="F63" s="196"/>
      <c r="G63" s="198"/>
      <c r="H63" s="198"/>
      <c r="I63" s="198"/>
      <c r="J63" s="198"/>
      <c r="K63" s="198"/>
      <c r="L63" s="198"/>
      <c r="M63" s="198"/>
      <c r="N63" s="198"/>
      <c r="O63" s="198"/>
      <c r="P63" s="198"/>
      <c r="Q63" s="198"/>
    </row>
    <row r="64" spans="2:17" x14ac:dyDescent="0.3">
      <c r="B64" s="196">
        <v>58</v>
      </c>
      <c r="C64" s="196"/>
      <c r="D64" s="196"/>
      <c r="E64" s="196"/>
      <c r="F64" s="196"/>
      <c r="G64" s="198"/>
      <c r="H64" s="198"/>
      <c r="I64" s="198"/>
      <c r="J64" s="198"/>
      <c r="K64" s="198"/>
      <c r="L64" s="198"/>
      <c r="M64" s="198"/>
      <c r="N64" s="198"/>
      <c r="O64" s="198"/>
      <c r="P64" s="198"/>
      <c r="Q64" s="198"/>
    </row>
    <row r="65" spans="2:17" x14ac:dyDescent="0.3">
      <c r="B65" s="196">
        <v>59</v>
      </c>
      <c r="C65" s="196"/>
      <c r="D65" s="196"/>
      <c r="E65" s="196"/>
      <c r="F65" s="196"/>
      <c r="G65" s="198"/>
      <c r="H65" s="198"/>
      <c r="I65" s="198"/>
      <c r="J65" s="198"/>
      <c r="K65" s="198"/>
      <c r="L65" s="198"/>
      <c r="M65" s="198"/>
      <c r="N65" s="198"/>
      <c r="O65" s="198"/>
      <c r="P65" s="198"/>
      <c r="Q65" s="198"/>
    </row>
    <row r="66" spans="2:17" x14ac:dyDescent="0.3">
      <c r="B66" s="196">
        <v>60</v>
      </c>
      <c r="C66" s="196"/>
      <c r="D66" s="196"/>
      <c r="E66" s="196"/>
      <c r="F66" s="196"/>
      <c r="G66" s="198"/>
      <c r="H66" s="198"/>
      <c r="I66" s="198"/>
      <c r="J66" s="198"/>
      <c r="K66" s="198"/>
      <c r="L66" s="198"/>
      <c r="M66" s="198"/>
      <c r="N66" s="198"/>
      <c r="O66" s="198"/>
      <c r="P66" s="198"/>
      <c r="Q66" s="198"/>
    </row>
    <row r="67" spans="2:17" x14ac:dyDescent="0.3">
      <c r="B67" s="196">
        <v>61</v>
      </c>
      <c r="C67" s="196"/>
      <c r="D67" s="196"/>
      <c r="E67" s="196"/>
      <c r="F67" s="196"/>
      <c r="G67" s="198"/>
      <c r="H67" s="198"/>
      <c r="I67" s="198"/>
      <c r="J67" s="198"/>
      <c r="K67" s="198"/>
      <c r="L67" s="198"/>
      <c r="M67" s="198"/>
      <c r="N67" s="198"/>
      <c r="O67" s="198"/>
      <c r="P67" s="198"/>
      <c r="Q67" s="198"/>
    </row>
    <row r="68" spans="2:17" x14ac:dyDescent="0.3">
      <c r="B68" s="196">
        <v>62</v>
      </c>
      <c r="C68" s="196"/>
      <c r="D68" s="196"/>
      <c r="E68" s="196"/>
      <c r="F68" s="196"/>
      <c r="G68" s="198"/>
      <c r="H68" s="198"/>
      <c r="I68" s="198"/>
      <c r="J68" s="198"/>
      <c r="K68" s="198"/>
      <c r="L68" s="198"/>
      <c r="M68" s="198"/>
      <c r="N68" s="198"/>
      <c r="O68" s="198"/>
      <c r="P68" s="198"/>
      <c r="Q68" s="198"/>
    </row>
    <row r="69" spans="2:17" x14ac:dyDescent="0.3">
      <c r="B69" s="196">
        <v>63</v>
      </c>
      <c r="C69" s="196"/>
      <c r="D69" s="196"/>
      <c r="E69" s="196"/>
      <c r="F69" s="196"/>
      <c r="G69" s="198"/>
      <c r="H69" s="198"/>
      <c r="I69" s="198"/>
      <c r="J69" s="198"/>
      <c r="K69" s="198"/>
      <c r="L69" s="198"/>
      <c r="M69" s="198"/>
      <c r="N69" s="198"/>
      <c r="O69" s="198"/>
      <c r="P69" s="198"/>
      <c r="Q69" s="198"/>
    </row>
    <row r="70" spans="2:17" x14ac:dyDescent="0.3">
      <c r="B70" s="196">
        <v>64</v>
      </c>
      <c r="C70" s="196"/>
      <c r="D70" s="196"/>
      <c r="E70" s="196"/>
      <c r="F70" s="196"/>
      <c r="G70" s="198"/>
      <c r="H70" s="198"/>
      <c r="I70" s="198"/>
      <c r="J70" s="198"/>
      <c r="K70" s="198"/>
      <c r="L70" s="198"/>
      <c r="M70" s="198"/>
      <c r="N70" s="198"/>
      <c r="O70" s="198"/>
      <c r="P70" s="198"/>
      <c r="Q70" s="198"/>
    </row>
    <row r="71" spans="2:17" x14ac:dyDescent="0.3">
      <c r="B71" s="196">
        <v>65</v>
      </c>
      <c r="C71" s="196"/>
      <c r="D71" s="196"/>
      <c r="E71" s="196"/>
      <c r="F71" s="196"/>
      <c r="G71" s="198"/>
      <c r="H71" s="198"/>
      <c r="I71" s="198"/>
      <c r="J71" s="198"/>
      <c r="K71" s="198"/>
      <c r="L71" s="198"/>
      <c r="M71" s="198"/>
      <c r="N71" s="198"/>
      <c r="O71" s="198"/>
      <c r="P71" s="198"/>
      <c r="Q71" s="198"/>
    </row>
    <row r="72" spans="2:17" x14ac:dyDescent="0.3">
      <c r="B72" s="196">
        <v>66</v>
      </c>
      <c r="C72" s="196"/>
      <c r="D72" s="196"/>
      <c r="E72" s="196"/>
      <c r="F72" s="196"/>
      <c r="G72" s="198"/>
      <c r="H72" s="198"/>
      <c r="I72" s="198"/>
      <c r="J72" s="198"/>
      <c r="K72" s="198"/>
      <c r="L72" s="198"/>
      <c r="M72" s="198"/>
      <c r="N72" s="198"/>
      <c r="O72" s="198"/>
      <c r="P72" s="198"/>
      <c r="Q72" s="198"/>
    </row>
    <row r="73" spans="2:17" x14ac:dyDescent="0.3">
      <c r="B73" s="196">
        <v>67</v>
      </c>
      <c r="C73" s="196"/>
      <c r="D73" s="196"/>
      <c r="E73" s="196"/>
      <c r="F73" s="196"/>
      <c r="G73" s="198"/>
      <c r="H73" s="198"/>
      <c r="I73" s="198"/>
      <c r="J73" s="198"/>
      <c r="K73" s="198"/>
      <c r="L73" s="198"/>
      <c r="M73" s="198"/>
      <c r="N73" s="198"/>
      <c r="O73" s="198"/>
      <c r="P73" s="198"/>
      <c r="Q73" s="198"/>
    </row>
    <row r="74" spans="2:17" x14ac:dyDescent="0.3">
      <c r="B74" s="196">
        <v>68</v>
      </c>
      <c r="C74" s="196"/>
      <c r="D74" s="196"/>
      <c r="E74" s="196"/>
      <c r="F74" s="196"/>
      <c r="G74" s="198"/>
      <c r="H74" s="198"/>
      <c r="I74" s="198"/>
      <c r="J74" s="198"/>
      <c r="K74" s="198"/>
      <c r="L74" s="198"/>
      <c r="M74" s="198"/>
      <c r="N74" s="198"/>
      <c r="O74" s="198"/>
      <c r="P74" s="198"/>
      <c r="Q74" s="198"/>
    </row>
    <row r="75" spans="2:17" x14ac:dyDescent="0.3">
      <c r="B75" s="196">
        <v>69</v>
      </c>
      <c r="C75" s="196"/>
      <c r="D75" s="196"/>
      <c r="E75" s="196"/>
      <c r="F75" s="196"/>
      <c r="G75" s="198"/>
      <c r="H75" s="198"/>
      <c r="I75" s="198"/>
      <c r="J75" s="198"/>
      <c r="K75" s="198"/>
      <c r="L75" s="198"/>
      <c r="M75" s="198"/>
      <c r="N75" s="198"/>
      <c r="O75" s="198"/>
      <c r="P75" s="198"/>
      <c r="Q75" s="198"/>
    </row>
    <row r="76" spans="2:17" x14ac:dyDescent="0.3">
      <c r="B76" s="196">
        <v>70</v>
      </c>
      <c r="C76" s="196"/>
      <c r="D76" s="196"/>
      <c r="E76" s="196"/>
      <c r="F76" s="196"/>
      <c r="G76" s="198"/>
      <c r="H76" s="198"/>
      <c r="I76" s="198"/>
      <c r="J76" s="198"/>
      <c r="K76" s="198"/>
      <c r="L76" s="198"/>
      <c r="M76" s="198"/>
      <c r="N76" s="198"/>
      <c r="O76" s="198"/>
      <c r="P76" s="198"/>
      <c r="Q76" s="198"/>
    </row>
    <row r="77" spans="2:17" x14ac:dyDescent="0.3">
      <c r="B77" s="196">
        <v>71</v>
      </c>
      <c r="C77" s="196"/>
      <c r="D77" s="196"/>
      <c r="E77" s="196"/>
      <c r="F77" s="196"/>
      <c r="G77" s="198"/>
      <c r="H77" s="198"/>
      <c r="I77" s="198"/>
      <c r="J77" s="198"/>
      <c r="K77" s="198"/>
      <c r="L77" s="198"/>
      <c r="M77" s="198"/>
      <c r="N77" s="198"/>
      <c r="O77" s="198"/>
      <c r="P77" s="198"/>
      <c r="Q77" s="198"/>
    </row>
    <row r="78" spans="2:17" x14ac:dyDescent="0.3">
      <c r="B78" s="196">
        <v>72</v>
      </c>
      <c r="C78" s="196"/>
      <c r="D78" s="196"/>
      <c r="E78" s="196"/>
      <c r="F78" s="196"/>
      <c r="G78" s="198"/>
      <c r="H78" s="198"/>
      <c r="I78" s="198"/>
      <c r="J78" s="198"/>
      <c r="K78" s="198"/>
      <c r="L78" s="198"/>
      <c r="M78" s="198"/>
      <c r="N78" s="198"/>
      <c r="O78" s="198"/>
      <c r="P78" s="198"/>
      <c r="Q78" s="198"/>
    </row>
    <row r="79" spans="2:17" x14ac:dyDescent="0.3">
      <c r="B79" s="196">
        <v>73</v>
      </c>
      <c r="C79" s="196"/>
      <c r="D79" s="196"/>
      <c r="E79" s="196"/>
      <c r="F79" s="196"/>
      <c r="G79" s="198"/>
      <c r="H79" s="198"/>
      <c r="I79" s="198"/>
      <c r="J79" s="198"/>
      <c r="K79" s="198"/>
      <c r="L79" s="198"/>
      <c r="M79" s="198"/>
      <c r="N79" s="198"/>
      <c r="O79" s="198"/>
      <c r="P79" s="198"/>
      <c r="Q79" s="198"/>
    </row>
    <row r="80" spans="2:17" x14ac:dyDescent="0.3">
      <c r="B80" s="196">
        <v>74</v>
      </c>
      <c r="C80" s="196"/>
      <c r="D80" s="196"/>
      <c r="E80" s="196"/>
      <c r="F80" s="196"/>
      <c r="G80" s="198"/>
      <c r="H80" s="198"/>
      <c r="I80" s="198"/>
      <c r="J80" s="198"/>
      <c r="K80" s="198"/>
      <c r="L80" s="198"/>
      <c r="M80" s="198"/>
      <c r="N80" s="198"/>
      <c r="O80" s="198"/>
      <c r="P80" s="198"/>
      <c r="Q80" s="198"/>
    </row>
    <row r="81" spans="2:17" x14ac:dyDescent="0.3">
      <c r="B81" s="196">
        <v>75</v>
      </c>
      <c r="C81" s="196"/>
      <c r="D81" s="196"/>
      <c r="E81" s="196"/>
      <c r="F81" s="196"/>
      <c r="G81" s="198"/>
      <c r="H81" s="198"/>
      <c r="I81" s="198"/>
      <c r="J81" s="198"/>
      <c r="K81" s="198"/>
      <c r="L81" s="198"/>
      <c r="M81" s="198"/>
      <c r="N81" s="198"/>
      <c r="O81" s="198"/>
      <c r="P81" s="198"/>
      <c r="Q81" s="198"/>
    </row>
    <row r="82" spans="2:17" x14ac:dyDescent="0.3">
      <c r="B82" s="196">
        <v>76</v>
      </c>
      <c r="C82" s="196"/>
      <c r="D82" s="196"/>
      <c r="E82" s="196"/>
      <c r="F82" s="196"/>
      <c r="G82" s="198"/>
      <c r="H82" s="198"/>
      <c r="I82" s="198"/>
      <c r="J82" s="198"/>
      <c r="K82" s="198"/>
      <c r="L82" s="198"/>
      <c r="M82" s="198"/>
      <c r="N82" s="198"/>
      <c r="O82" s="198"/>
      <c r="P82" s="198"/>
      <c r="Q82" s="198"/>
    </row>
    <row r="83" spans="2:17" x14ac:dyDescent="0.3">
      <c r="B83" s="196">
        <v>77</v>
      </c>
      <c r="C83" s="196"/>
      <c r="D83" s="196"/>
      <c r="E83" s="196"/>
      <c r="F83" s="196"/>
      <c r="G83" s="198"/>
      <c r="H83" s="198"/>
      <c r="I83" s="198"/>
      <c r="J83" s="198"/>
      <c r="K83" s="198"/>
      <c r="L83" s="198"/>
      <c r="M83" s="198"/>
      <c r="N83" s="198"/>
      <c r="O83" s="198"/>
      <c r="P83" s="198"/>
      <c r="Q83" s="198"/>
    </row>
    <row r="84" spans="2:17" x14ac:dyDescent="0.3">
      <c r="B84" s="196">
        <v>78</v>
      </c>
      <c r="C84" s="196"/>
      <c r="D84" s="196"/>
      <c r="E84" s="196"/>
      <c r="F84" s="196"/>
      <c r="G84" s="198"/>
      <c r="H84" s="198"/>
      <c r="I84" s="198"/>
      <c r="J84" s="198"/>
      <c r="K84" s="198"/>
      <c r="L84" s="198"/>
      <c r="M84" s="198"/>
      <c r="N84" s="198"/>
      <c r="O84" s="198"/>
      <c r="P84" s="198"/>
      <c r="Q84" s="198"/>
    </row>
    <row r="85" spans="2:17" x14ac:dyDescent="0.3">
      <c r="B85" s="196">
        <v>79</v>
      </c>
      <c r="C85" s="196"/>
      <c r="D85" s="196"/>
      <c r="E85" s="196"/>
      <c r="F85" s="196"/>
      <c r="G85" s="198"/>
      <c r="H85" s="198"/>
      <c r="I85" s="198"/>
      <c r="J85" s="198"/>
      <c r="K85" s="198"/>
      <c r="L85" s="198"/>
      <c r="M85" s="198"/>
      <c r="N85" s="198"/>
      <c r="O85" s="198"/>
      <c r="P85" s="198"/>
      <c r="Q85" s="198"/>
    </row>
    <row r="86" spans="2:17" x14ac:dyDescent="0.3">
      <c r="B86" s="196">
        <v>80</v>
      </c>
      <c r="C86" s="196"/>
      <c r="D86" s="196"/>
      <c r="E86" s="196"/>
      <c r="F86" s="196"/>
      <c r="G86" s="198"/>
      <c r="H86" s="198"/>
      <c r="I86" s="198"/>
      <c r="J86" s="198"/>
      <c r="K86" s="198"/>
      <c r="L86" s="198"/>
      <c r="M86" s="198"/>
      <c r="N86" s="198"/>
      <c r="O86" s="198"/>
      <c r="P86" s="198"/>
      <c r="Q86" s="198"/>
    </row>
    <row r="87" spans="2:17" x14ac:dyDescent="0.3">
      <c r="B87" s="196">
        <v>81</v>
      </c>
      <c r="C87" s="196"/>
      <c r="D87" s="196"/>
      <c r="E87" s="196"/>
      <c r="F87" s="196"/>
      <c r="G87" s="198"/>
      <c r="H87" s="198"/>
      <c r="I87" s="198"/>
      <c r="J87" s="198"/>
      <c r="K87" s="198"/>
      <c r="L87" s="198"/>
      <c r="M87" s="198"/>
      <c r="N87" s="198"/>
      <c r="O87" s="198"/>
      <c r="P87" s="198"/>
      <c r="Q87" s="198"/>
    </row>
    <row r="88" spans="2:17" x14ac:dyDescent="0.3">
      <c r="B88" s="196">
        <v>82</v>
      </c>
      <c r="C88" s="196"/>
      <c r="D88" s="196"/>
      <c r="E88" s="196"/>
      <c r="F88" s="196"/>
      <c r="G88" s="198"/>
      <c r="H88" s="198"/>
      <c r="I88" s="198"/>
      <c r="J88" s="198"/>
      <c r="K88" s="198"/>
      <c r="L88" s="198"/>
      <c r="M88" s="198"/>
      <c r="N88" s="198"/>
      <c r="O88" s="198"/>
      <c r="P88" s="198"/>
      <c r="Q88" s="198"/>
    </row>
    <row r="89" spans="2:17" x14ac:dyDescent="0.3">
      <c r="B89" s="196">
        <v>83</v>
      </c>
      <c r="C89" s="196"/>
      <c r="D89" s="196"/>
      <c r="E89" s="196"/>
      <c r="F89" s="196"/>
      <c r="G89" s="198"/>
      <c r="H89" s="198"/>
      <c r="I89" s="198"/>
      <c r="J89" s="198"/>
      <c r="K89" s="198"/>
      <c r="L89" s="198"/>
      <c r="M89" s="198"/>
      <c r="N89" s="198"/>
      <c r="O89" s="198"/>
      <c r="P89" s="198"/>
      <c r="Q89" s="198"/>
    </row>
    <row r="90" spans="2:17" x14ac:dyDescent="0.3">
      <c r="B90" s="196">
        <v>84</v>
      </c>
      <c r="C90" s="196"/>
      <c r="D90" s="196"/>
      <c r="E90" s="196"/>
      <c r="F90" s="196"/>
      <c r="G90" s="198"/>
      <c r="H90" s="198"/>
      <c r="I90" s="198"/>
      <c r="J90" s="198"/>
      <c r="K90" s="198"/>
      <c r="L90" s="198"/>
      <c r="M90" s="198"/>
      <c r="N90" s="198"/>
      <c r="O90" s="198"/>
      <c r="P90" s="198"/>
      <c r="Q90" s="198"/>
    </row>
    <row r="91" spans="2:17" x14ac:dyDescent="0.3">
      <c r="B91" s="196">
        <v>85</v>
      </c>
      <c r="C91" s="196"/>
      <c r="D91" s="196"/>
      <c r="E91" s="196"/>
      <c r="F91" s="196"/>
      <c r="G91" s="198"/>
      <c r="H91" s="198"/>
      <c r="I91" s="198"/>
      <c r="J91" s="198"/>
      <c r="K91" s="198"/>
      <c r="L91" s="198"/>
      <c r="M91" s="198"/>
      <c r="N91" s="198"/>
      <c r="O91" s="198"/>
      <c r="P91" s="198"/>
      <c r="Q91" s="198"/>
    </row>
    <row r="92" spans="2:17" x14ac:dyDescent="0.3">
      <c r="B92" s="196">
        <v>86</v>
      </c>
      <c r="C92" s="196"/>
      <c r="D92" s="196"/>
      <c r="E92" s="196"/>
      <c r="F92" s="196"/>
      <c r="G92" s="198"/>
      <c r="H92" s="198"/>
      <c r="I92" s="198"/>
      <c r="J92" s="198"/>
      <c r="K92" s="198"/>
      <c r="L92" s="198"/>
      <c r="M92" s="198"/>
      <c r="N92" s="198"/>
      <c r="O92" s="198"/>
      <c r="P92" s="198"/>
      <c r="Q92" s="198"/>
    </row>
    <row r="93" spans="2:17" x14ac:dyDescent="0.3">
      <c r="B93" s="196">
        <v>87</v>
      </c>
      <c r="C93" s="196"/>
      <c r="D93" s="196"/>
      <c r="E93" s="196"/>
      <c r="F93" s="196"/>
      <c r="G93" s="198"/>
      <c r="H93" s="198"/>
      <c r="I93" s="198"/>
      <c r="J93" s="198"/>
      <c r="K93" s="198"/>
      <c r="L93" s="198"/>
      <c r="M93" s="198"/>
      <c r="N93" s="198"/>
      <c r="O93" s="198"/>
      <c r="P93" s="198"/>
      <c r="Q93" s="198"/>
    </row>
    <row r="94" spans="2:17" x14ac:dyDescent="0.3">
      <c r="B94" s="196">
        <v>88</v>
      </c>
      <c r="C94" s="196"/>
      <c r="D94" s="196"/>
      <c r="E94" s="196"/>
      <c r="F94" s="196"/>
      <c r="G94" s="198"/>
      <c r="H94" s="198"/>
      <c r="I94" s="198"/>
      <c r="J94" s="198"/>
      <c r="K94" s="198"/>
      <c r="L94" s="198"/>
      <c r="M94" s="198"/>
      <c r="N94" s="198"/>
      <c r="O94" s="198"/>
      <c r="P94" s="198"/>
      <c r="Q94" s="198"/>
    </row>
    <row r="95" spans="2:17" x14ac:dyDescent="0.3">
      <c r="B95" s="196">
        <v>89</v>
      </c>
      <c r="C95" s="196"/>
      <c r="D95" s="196"/>
      <c r="E95" s="196"/>
      <c r="F95" s="196"/>
      <c r="G95" s="198"/>
      <c r="H95" s="198"/>
      <c r="I95" s="198"/>
      <c r="J95" s="198"/>
      <c r="K95" s="198"/>
      <c r="L95" s="198"/>
      <c r="M95" s="198"/>
      <c r="N95" s="198"/>
      <c r="O95" s="198"/>
      <c r="P95" s="198"/>
      <c r="Q95" s="198"/>
    </row>
    <row r="96" spans="2:17" x14ac:dyDescent="0.3">
      <c r="B96" s="196">
        <v>90</v>
      </c>
      <c r="C96" s="196"/>
      <c r="D96" s="196"/>
      <c r="E96" s="196"/>
      <c r="F96" s="196"/>
      <c r="G96" s="198"/>
      <c r="H96" s="198"/>
      <c r="I96" s="198"/>
      <c r="J96" s="198"/>
      <c r="K96" s="198"/>
      <c r="L96" s="198"/>
      <c r="M96" s="198"/>
      <c r="N96" s="198"/>
      <c r="O96" s="198"/>
      <c r="P96" s="198"/>
      <c r="Q96" s="198"/>
    </row>
    <row r="97" spans="2:17" x14ac:dyDescent="0.3">
      <c r="B97" s="196">
        <v>91</v>
      </c>
      <c r="C97" s="196"/>
      <c r="D97" s="196"/>
      <c r="E97" s="196"/>
      <c r="F97" s="196"/>
      <c r="G97" s="198"/>
      <c r="H97" s="198"/>
      <c r="I97" s="198"/>
      <c r="J97" s="198"/>
      <c r="K97" s="198"/>
      <c r="L97" s="198"/>
      <c r="M97" s="198"/>
      <c r="N97" s="198"/>
      <c r="O97" s="198"/>
      <c r="P97" s="198"/>
      <c r="Q97" s="198"/>
    </row>
    <row r="98" spans="2:17" x14ac:dyDescent="0.3">
      <c r="B98" s="196">
        <v>92</v>
      </c>
      <c r="C98" s="196"/>
      <c r="D98" s="196"/>
      <c r="E98" s="196"/>
      <c r="F98" s="196"/>
      <c r="G98" s="198"/>
      <c r="H98" s="198"/>
      <c r="I98" s="198"/>
      <c r="J98" s="198"/>
      <c r="K98" s="198"/>
      <c r="L98" s="198"/>
      <c r="M98" s="198"/>
      <c r="N98" s="198"/>
      <c r="O98" s="198"/>
      <c r="P98" s="198"/>
      <c r="Q98" s="198"/>
    </row>
    <row r="99" spans="2:17" x14ac:dyDescent="0.3">
      <c r="B99" s="196">
        <v>93</v>
      </c>
      <c r="C99" s="196"/>
      <c r="D99" s="196"/>
      <c r="E99" s="196"/>
      <c r="F99" s="196"/>
      <c r="G99" s="198"/>
      <c r="H99" s="198"/>
      <c r="I99" s="198"/>
      <c r="J99" s="198"/>
      <c r="K99" s="198"/>
      <c r="L99" s="198"/>
      <c r="M99" s="198"/>
      <c r="N99" s="198"/>
      <c r="O99" s="198"/>
      <c r="P99" s="198"/>
      <c r="Q99" s="198"/>
    </row>
    <row r="100" spans="2:17" x14ac:dyDescent="0.3">
      <c r="B100" s="196">
        <v>94</v>
      </c>
      <c r="C100" s="196"/>
      <c r="D100" s="196"/>
      <c r="E100" s="196"/>
      <c r="F100" s="196"/>
      <c r="G100" s="198"/>
      <c r="H100" s="198"/>
      <c r="I100" s="198"/>
      <c r="J100" s="198"/>
      <c r="K100" s="198"/>
      <c r="L100" s="198"/>
      <c r="M100" s="198"/>
      <c r="N100" s="198"/>
      <c r="O100" s="198"/>
      <c r="P100" s="198"/>
      <c r="Q100" s="198"/>
    </row>
    <row r="101" spans="2:17" x14ac:dyDescent="0.3">
      <c r="B101" s="196">
        <v>95</v>
      </c>
      <c r="C101" s="196"/>
      <c r="D101" s="196"/>
      <c r="E101" s="196"/>
      <c r="F101" s="196"/>
      <c r="G101" s="198"/>
      <c r="H101" s="198"/>
      <c r="I101" s="198"/>
      <c r="J101" s="198"/>
      <c r="K101" s="198"/>
      <c r="L101" s="198"/>
      <c r="M101" s="198"/>
      <c r="N101" s="198"/>
      <c r="O101" s="198"/>
      <c r="P101" s="198"/>
      <c r="Q101" s="198"/>
    </row>
    <row r="102" spans="2:17" x14ac:dyDescent="0.3">
      <c r="B102" s="196">
        <v>96</v>
      </c>
      <c r="C102" s="196"/>
      <c r="D102" s="196"/>
      <c r="E102" s="196"/>
      <c r="F102" s="196"/>
      <c r="G102" s="198"/>
      <c r="H102" s="198"/>
      <c r="I102" s="198"/>
      <c r="J102" s="198"/>
      <c r="K102" s="198"/>
      <c r="L102" s="198"/>
      <c r="M102" s="198"/>
      <c r="N102" s="198"/>
      <c r="O102" s="198"/>
      <c r="P102" s="198"/>
      <c r="Q102" s="198"/>
    </row>
    <row r="103" spans="2:17" x14ac:dyDescent="0.3">
      <c r="B103" s="196">
        <v>97</v>
      </c>
      <c r="C103" s="196"/>
      <c r="D103" s="196"/>
      <c r="E103" s="196"/>
      <c r="F103" s="196"/>
      <c r="G103" s="198"/>
      <c r="H103" s="198"/>
      <c r="I103" s="198"/>
      <c r="J103" s="198"/>
      <c r="K103" s="198"/>
      <c r="L103" s="198"/>
      <c r="M103" s="198"/>
      <c r="N103" s="198"/>
      <c r="O103" s="198"/>
      <c r="P103" s="198"/>
      <c r="Q103" s="198"/>
    </row>
    <row r="104" spans="2:17" x14ac:dyDescent="0.3">
      <c r="B104" s="196">
        <v>98</v>
      </c>
      <c r="C104" s="196"/>
      <c r="D104" s="196"/>
      <c r="E104" s="196"/>
      <c r="F104" s="196"/>
      <c r="G104" s="198"/>
      <c r="H104" s="198"/>
      <c r="I104" s="198"/>
      <c r="J104" s="198"/>
      <c r="K104" s="198"/>
      <c r="L104" s="198"/>
      <c r="M104" s="198"/>
      <c r="N104" s="198"/>
      <c r="O104" s="198"/>
      <c r="P104" s="198"/>
      <c r="Q104" s="198"/>
    </row>
    <row r="105" spans="2:17" x14ac:dyDescent="0.3">
      <c r="B105" s="196">
        <v>99</v>
      </c>
      <c r="C105" s="196"/>
      <c r="D105" s="196"/>
      <c r="E105" s="196"/>
      <c r="F105" s="196"/>
      <c r="G105" s="198"/>
      <c r="H105" s="198"/>
      <c r="I105" s="198"/>
      <c r="J105" s="198"/>
      <c r="K105" s="198"/>
      <c r="L105" s="198"/>
      <c r="M105" s="198"/>
      <c r="N105" s="198"/>
      <c r="O105" s="198"/>
      <c r="P105" s="198"/>
      <c r="Q105" s="198"/>
    </row>
    <row r="106" spans="2:17" x14ac:dyDescent="0.3">
      <c r="B106" s="196">
        <v>100</v>
      </c>
      <c r="C106" s="196"/>
      <c r="D106" s="196"/>
      <c r="E106" s="196"/>
      <c r="F106" s="196"/>
      <c r="G106" s="198"/>
      <c r="H106" s="198"/>
      <c r="I106" s="198"/>
      <c r="J106" s="198"/>
      <c r="K106" s="198"/>
      <c r="L106" s="198"/>
      <c r="M106" s="198"/>
      <c r="N106" s="198"/>
      <c r="O106" s="198"/>
      <c r="P106" s="198"/>
      <c r="Q106" s="198"/>
    </row>
    <row r="107" spans="2:17" x14ac:dyDescent="0.3">
      <c r="G107" s="198"/>
      <c r="H107" s="198"/>
      <c r="I107" s="198"/>
      <c r="J107" s="198"/>
      <c r="K107" s="198"/>
      <c r="L107" s="198"/>
      <c r="M107" s="198"/>
      <c r="N107" s="198"/>
      <c r="O107" s="198"/>
      <c r="P107" s="198"/>
      <c r="Q107" s="198"/>
    </row>
    <row r="108" spans="2:17" hidden="1" x14ac:dyDescent="0.3">
      <c r="G108" s="198"/>
      <c r="H108" s="198"/>
      <c r="I108" s="198"/>
      <c r="J108" s="198"/>
      <c r="K108" s="198"/>
      <c r="L108" s="198"/>
      <c r="M108" s="198"/>
      <c r="N108" s="198"/>
      <c r="O108" s="198"/>
      <c r="P108" s="198"/>
      <c r="Q108" s="198"/>
    </row>
    <row r="109" spans="2:17" hidden="1" x14ac:dyDescent="0.3">
      <c r="G109" s="198"/>
      <c r="H109" s="198"/>
      <c r="I109" s="198"/>
      <c r="J109" s="198"/>
      <c r="K109" s="198"/>
      <c r="L109" s="198"/>
      <c r="M109" s="198"/>
      <c r="N109" s="198"/>
      <c r="O109" s="198"/>
      <c r="P109" s="198"/>
      <c r="Q109" s="198"/>
    </row>
    <row r="110" spans="2:17" hidden="1" x14ac:dyDescent="0.3">
      <c r="G110" s="198"/>
      <c r="H110" s="198"/>
      <c r="I110" s="198"/>
      <c r="J110" s="198"/>
      <c r="K110" s="198"/>
      <c r="L110" s="198"/>
      <c r="M110" s="198"/>
      <c r="N110" s="198"/>
      <c r="O110" s="198"/>
      <c r="P110" s="198"/>
      <c r="Q110" s="198"/>
    </row>
    <row r="111" spans="2:17" hidden="1" x14ac:dyDescent="0.3">
      <c r="G111" s="198"/>
      <c r="H111" s="198"/>
      <c r="I111" s="198"/>
      <c r="J111" s="198"/>
      <c r="K111" s="198"/>
      <c r="L111" s="198"/>
      <c r="M111" s="198"/>
      <c r="N111" s="198"/>
      <c r="O111" s="198"/>
      <c r="P111" s="198"/>
      <c r="Q111" s="198"/>
    </row>
    <row r="112" spans="2:17" hidden="1" x14ac:dyDescent="0.3">
      <c r="G112" s="198"/>
      <c r="H112" s="198"/>
      <c r="I112" s="198"/>
      <c r="J112" s="198"/>
      <c r="K112" s="198"/>
      <c r="L112" s="198"/>
      <c r="M112" s="198"/>
      <c r="N112" s="198"/>
      <c r="O112" s="198"/>
      <c r="P112" s="198"/>
      <c r="Q112" s="198"/>
    </row>
    <row r="113" spans="7:17" hidden="1" x14ac:dyDescent="0.3">
      <c r="G113" s="198"/>
      <c r="H113" s="198"/>
      <c r="I113" s="198"/>
      <c r="J113" s="198"/>
      <c r="K113" s="198"/>
      <c r="L113" s="198"/>
      <c r="M113" s="198"/>
      <c r="N113" s="198"/>
      <c r="O113" s="198"/>
      <c r="P113" s="198"/>
      <c r="Q113" s="198"/>
    </row>
    <row r="114" spans="7:17" hidden="1" x14ac:dyDescent="0.3">
      <c r="G114" s="198"/>
      <c r="H114" s="198"/>
      <c r="I114" s="198"/>
      <c r="J114" s="198"/>
      <c r="K114" s="198"/>
      <c r="L114" s="198"/>
      <c r="M114" s="198"/>
      <c r="N114" s="198"/>
      <c r="O114" s="198"/>
      <c r="P114" s="198"/>
      <c r="Q114" s="198"/>
    </row>
    <row r="115" spans="7:17" hidden="1" x14ac:dyDescent="0.3">
      <c r="G115" s="198"/>
      <c r="H115" s="198"/>
      <c r="I115" s="198"/>
      <c r="J115" s="198"/>
      <c r="K115" s="198"/>
      <c r="L115" s="198"/>
      <c r="M115" s="198"/>
      <c r="N115" s="198"/>
      <c r="O115" s="198"/>
      <c r="P115" s="198"/>
      <c r="Q115" s="198"/>
    </row>
    <row r="116" spans="7:17" hidden="1" x14ac:dyDescent="0.3">
      <c r="G116" s="198"/>
      <c r="H116" s="198"/>
      <c r="I116" s="198"/>
      <c r="J116" s="198"/>
      <c r="K116" s="198"/>
      <c r="L116" s="198"/>
      <c r="M116" s="198"/>
      <c r="N116" s="198"/>
      <c r="O116" s="198"/>
      <c r="P116" s="198"/>
      <c r="Q116" s="198"/>
    </row>
    <row r="117" spans="7:17" hidden="1" x14ac:dyDescent="0.3">
      <c r="G117" s="198"/>
      <c r="H117" s="198"/>
      <c r="I117" s="198"/>
      <c r="J117" s="198"/>
      <c r="K117" s="198"/>
      <c r="L117" s="198"/>
      <c r="M117" s="198"/>
      <c r="N117" s="198"/>
      <c r="O117" s="198"/>
      <c r="P117" s="198"/>
      <c r="Q117" s="198"/>
    </row>
    <row r="118" spans="7:17" hidden="1" x14ac:dyDescent="0.3">
      <c r="G118" s="198"/>
      <c r="H118" s="198"/>
      <c r="I118" s="198"/>
      <c r="J118" s="198"/>
      <c r="K118" s="198"/>
      <c r="L118" s="198"/>
      <c r="M118" s="198"/>
      <c r="N118" s="198"/>
      <c r="O118" s="198"/>
      <c r="P118" s="198"/>
      <c r="Q118" s="198"/>
    </row>
    <row r="119" spans="7:17" hidden="1" x14ac:dyDescent="0.3">
      <c r="G119" s="198"/>
      <c r="H119" s="198"/>
      <c r="I119" s="198"/>
      <c r="J119" s="198"/>
      <c r="K119" s="198"/>
      <c r="L119" s="198"/>
      <c r="M119" s="198"/>
      <c r="N119" s="198"/>
      <c r="O119" s="198"/>
      <c r="P119" s="198"/>
      <c r="Q119" s="198"/>
    </row>
    <row r="120" spans="7:17" hidden="1" x14ac:dyDescent="0.3">
      <c r="G120" s="198"/>
      <c r="H120" s="198"/>
      <c r="I120" s="198"/>
      <c r="J120" s="198"/>
      <c r="K120" s="198"/>
      <c r="L120" s="198"/>
      <c r="M120" s="198"/>
      <c r="N120" s="198"/>
      <c r="O120" s="198"/>
      <c r="P120" s="198"/>
      <c r="Q120" s="198"/>
    </row>
    <row r="121" spans="7:17" hidden="1" x14ac:dyDescent="0.3">
      <c r="G121" s="198"/>
      <c r="H121" s="198"/>
      <c r="I121" s="198"/>
      <c r="J121" s="198"/>
      <c r="K121" s="198"/>
      <c r="L121" s="198"/>
      <c r="M121" s="198"/>
      <c r="N121" s="198"/>
      <c r="O121" s="198"/>
      <c r="P121" s="198"/>
      <c r="Q121" s="198"/>
    </row>
    <row r="122" spans="7:17" hidden="1" x14ac:dyDescent="0.3">
      <c r="G122" s="198"/>
      <c r="H122" s="198"/>
      <c r="I122" s="198"/>
      <c r="J122" s="198"/>
      <c r="K122" s="198"/>
      <c r="L122" s="198"/>
      <c r="M122" s="198"/>
      <c r="N122" s="198"/>
      <c r="O122" s="198"/>
      <c r="P122" s="198"/>
      <c r="Q122" s="198"/>
    </row>
    <row r="123" spans="7:17" hidden="1" x14ac:dyDescent="0.3">
      <c r="G123" s="198"/>
      <c r="H123" s="198"/>
      <c r="I123" s="198"/>
      <c r="J123" s="198"/>
      <c r="K123" s="198"/>
      <c r="L123" s="198"/>
      <c r="M123" s="198"/>
      <c r="N123" s="198"/>
      <c r="O123" s="198"/>
      <c r="P123" s="198"/>
      <c r="Q123" s="198"/>
    </row>
    <row r="124" spans="7:17" hidden="1" x14ac:dyDescent="0.3">
      <c r="G124" s="198"/>
      <c r="H124" s="198"/>
      <c r="I124" s="198"/>
      <c r="J124" s="198"/>
      <c r="K124" s="198"/>
      <c r="L124" s="198"/>
      <c r="M124" s="198"/>
      <c r="N124" s="198"/>
      <c r="O124" s="198"/>
      <c r="P124" s="198"/>
      <c r="Q124" s="198"/>
    </row>
    <row r="125" spans="7:17" hidden="1" x14ac:dyDescent="0.3">
      <c r="G125" s="198"/>
      <c r="H125" s="198"/>
      <c r="I125" s="198"/>
      <c r="J125" s="198"/>
      <c r="K125" s="198"/>
      <c r="L125" s="198"/>
      <c r="M125" s="198"/>
      <c r="N125" s="198"/>
      <c r="O125" s="198"/>
      <c r="P125" s="198"/>
      <c r="Q125" s="198"/>
    </row>
    <row r="126" spans="7:17" hidden="1" x14ac:dyDescent="0.3">
      <c r="G126" s="198"/>
      <c r="H126" s="198"/>
      <c r="I126" s="198"/>
      <c r="J126" s="198"/>
      <c r="K126" s="198"/>
      <c r="L126" s="198"/>
      <c r="M126" s="198"/>
      <c r="N126" s="198"/>
      <c r="O126" s="198"/>
      <c r="P126" s="198"/>
      <c r="Q126" s="198"/>
    </row>
    <row r="127" spans="7:17" hidden="1" x14ac:dyDescent="0.3">
      <c r="G127" s="198"/>
      <c r="H127" s="198"/>
      <c r="I127" s="198"/>
      <c r="J127" s="198"/>
      <c r="K127" s="198"/>
      <c r="L127" s="198"/>
      <c r="M127" s="198"/>
      <c r="N127" s="198"/>
      <c r="O127" s="198"/>
      <c r="P127" s="198"/>
      <c r="Q127" s="198"/>
    </row>
    <row r="128" spans="7:17" hidden="1" x14ac:dyDescent="0.3">
      <c r="G128" s="198"/>
      <c r="H128" s="198"/>
      <c r="I128" s="198"/>
      <c r="J128" s="198"/>
      <c r="K128" s="198"/>
      <c r="L128" s="198"/>
      <c r="M128" s="198"/>
      <c r="N128" s="198"/>
      <c r="O128" s="198"/>
      <c r="P128" s="198"/>
      <c r="Q128" s="198"/>
    </row>
    <row r="129" spans="7:17" hidden="1" x14ac:dyDescent="0.3">
      <c r="G129" s="198"/>
      <c r="H129" s="198"/>
      <c r="I129" s="198"/>
      <c r="J129" s="198"/>
      <c r="K129" s="198"/>
      <c r="L129" s="198"/>
      <c r="M129" s="198"/>
      <c r="N129" s="198"/>
      <c r="O129" s="198"/>
      <c r="P129" s="198"/>
      <c r="Q129" s="198"/>
    </row>
    <row r="130" spans="7:17" hidden="1" x14ac:dyDescent="0.3">
      <c r="G130" s="198"/>
      <c r="H130" s="198"/>
      <c r="I130" s="198"/>
      <c r="J130" s="198"/>
      <c r="K130" s="198"/>
      <c r="L130" s="198"/>
      <c r="M130" s="198"/>
      <c r="N130" s="198"/>
      <c r="O130" s="198"/>
      <c r="P130" s="198"/>
      <c r="Q130" s="198"/>
    </row>
    <row r="131" spans="7:17" hidden="1" x14ac:dyDescent="0.3">
      <c r="G131" s="198"/>
      <c r="H131" s="198"/>
      <c r="I131" s="198"/>
      <c r="J131" s="198"/>
      <c r="K131" s="198"/>
      <c r="L131" s="198"/>
      <c r="M131" s="198"/>
      <c r="N131" s="198"/>
      <c r="O131" s="198"/>
      <c r="P131" s="198"/>
      <c r="Q131" s="198"/>
    </row>
    <row r="132" spans="7:17" hidden="1" x14ac:dyDescent="0.3">
      <c r="G132" s="198"/>
      <c r="H132" s="198"/>
      <c r="I132" s="198"/>
      <c r="J132" s="198"/>
      <c r="K132" s="198"/>
      <c r="L132" s="198"/>
      <c r="M132" s="198"/>
      <c r="N132" s="198"/>
      <c r="O132" s="198"/>
      <c r="P132" s="198"/>
      <c r="Q132" s="198"/>
    </row>
    <row r="133" spans="7:17" hidden="1" x14ac:dyDescent="0.3">
      <c r="G133" s="198"/>
      <c r="H133" s="198"/>
      <c r="I133" s="198"/>
      <c r="J133" s="198"/>
      <c r="K133" s="198"/>
      <c r="L133" s="198"/>
      <c r="M133" s="198"/>
      <c r="N133" s="198"/>
      <c r="O133" s="198"/>
      <c r="P133" s="198"/>
      <c r="Q133" s="198"/>
    </row>
    <row r="134" spans="7:17" hidden="1" x14ac:dyDescent="0.3">
      <c r="G134" s="198"/>
      <c r="H134" s="198"/>
      <c r="I134" s="198"/>
      <c r="J134" s="198"/>
      <c r="K134" s="198"/>
      <c r="L134" s="198"/>
      <c r="M134" s="198"/>
      <c r="N134" s="198"/>
      <c r="O134" s="198"/>
      <c r="P134" s="198"/>
      <c r="Q134" s="198"/>
    </row>
    <row r="135" spans="7:17" hidden="1" x14ac:dyDescent="0.3">
      <c r="G135" s="198"/>
      <c r="H135" s="198"/>
      <c r="I135" s="198"/>
      <c r="J135" s="198"/>
      <c r="K135" s="198"/>
      <c r="L135" s="198"/>
      <c r="M135" s="198"/>
      <c r="N135" s="198"/>
      <c r="O135" s="198"/>
      <c r="P135" s="198"/>
      <c r="Q135" s="198"/>
    </row>
    <row r="136" spans="7:17" hidden="1" x14ac:dyDescent="0.3">
      <c r="G136" s="198"/>
      <c r="H136" s="198"/>
      <c r="I136" s="198"/>
      <c r="J136" s="198"/>
      <c r="K136" s="198"/>
      <c r="L136" s="198"/>
      <c r="M136" s="198"/>
      <c r="N136" s="198"/>
      <c r="O136" s="198"/>
      <c r="P136" s="198"/>
      <c r="Q136" s="198"/>
    </row>
    <row r="137" spans="7:17" hidden="1" x14ac:dyDescent="0.3">
      <c r="G137" s="198"/>
      <c r="H137" s="198"/>
      <c r="I137" s="198"/>
      <c r="J137" s="198"/>
      <c r="K137" s="198"/>
      <c r="L137" s="198"/>
      <c r="M137" s="198"/>
      <c r="N137" s="198"/>
      <c r="O137" s="198"/>
      <c r="P137" s="198"/>
      <c r="Q137" s="198"/>
    </row>
    <row r="138" spans="7:17" hidden="1" x14ac:dyDescent="0.3">
      <c r="G138" s="198"/>
      <c r="H138" s="198"/>
      <c r="I138" s="198"/>
      <c r="J138" s="198"/>
      <c r="K138" s="198"/>
      <c r="L138" s="198"/>
      <c r="M138" s="198"/>
      <c r="N138" s="198"/>
      <c r="O138" s="198"/>
      <c r="P138" s="198"/>
      <c r="Q138" s="198"/>
    </row>
    <row r="139" spans="7:17" hidden="1" x14ac:dyDescent="0.3">
      <c r="G139" s="198"/>
      <c r="H139" s="198"/>
      <c r="I139" s="198"/>
      <c r="J139" s="198"/>
      <c r="K139" s="198"/>
      <c r="L139" s="198"/>
      <c r="M139" s="198"/>
      <c r="N139" s="198"/>
      <c r="O139" s="198"/>
      <c r="P139" s="198"/>
      <c r="Q139" s="198"/>
    </row>
    <row r="140" spans="7:17" hidden="1" x14ac:dyDescent="0.3">
      <c r="G140" s="198"/>
      <c r="H140" s="198"/>
      <c r="I140" s="198"/>
      <c r="J140" s="198"/>
      <c r="K140" s="198"/>
      <c r="L140" s="198"/>
      <c r="M140" s="198"/>
      <c r="N140" s="198"/>
      <c r="O140" s="198"/>
      <c r="P140" s="198"/>
      <c r="Q140" s="198"/>
    </row>
    <row r="141" spans="7:17" hidden="1" x14ac:dyDescent="0.3">
      <c r="G141" s="198"/>
      <c r="H141" s="198"/>
      <c r="I141" s="198"/>
      <c r="J141" s="198"/>
      <c r="K141" s="198"/>
      <c r="L141" s="198"/>
      <c r="M141" s="198"/>
      <c r="N141" s="198"/>
      <c r="O141" s="198"/>
      <c r="P141" s="198"/>
      <c r="Q141" s="198"/>
    </row>
    <row r="142" spans="7:17" hidden="1" x14ac:dyDescent="0.3">
      <c r="G142" s="198"/>
      <c r="H142" s="198"/>
      <c r="I142" s="198"/>
      <c r="J142" s="198"/>
      <c r="K142" s="198"/>
      <c r="L142" s="198"/>
      <c r="M142" s="198"/>
      <c r="N142" s="198"/>
      <c r="O142" s="198"/>
      <c r="P142" s="198"/>
      <c r="Q142" s="198"/>
    </row>
    <row r="143" spans="7:17" hidden="1" x14ac:dyDescent="0.3">
      <c r="G143" s="198"/>
      <c r="H143" s="198"/>
      <c r="I143" s="198"/>
      <c r="J143" s="198"/>
      <c r="K143" s="198"/>
      <c r="L143" s="198"/>
      <c r="M143" s="198"/>
      <c r="N143" s="198"/>
      <c r="O143" s="198"/>
      <c r="P143" s="198"/>
      <c r="Q143" s="198"/>
    </row>
    <row r="144" spans="7:17" hidden="1" x14ac:dyDescent="0.3">
      <c r="G144" s="198"/>
      <c r="H144" s="198"/>
      <c r="I144" s="198"/>
      <c r="J144" s="198"/>
      <c r="K144" s="198"/>
      <c r="L144" s="198"/>
      <c r="M144" s="198"/>
      <c r="N144" s="198"/>
      <c r="O144" s="198"/>
      <c r="P144" s="198"/>
      <c r="Q144" s="198"/>
    </row>
    <row r="145" spans="7:17" hidden="1" x14ac:dyDescent="0.3">
      <c r="G145" s="198"/>
      <c r="H145" s="198"/>
      <c r="I145" s="198"/>
      <c r="J145" s="198"/>
      <c r="K145" s="198"/>
      <c r="L145" s="198"/>
      <c r="M145" s="198"/>
      <c r="N145" s="198"/>
      <c r="O145" s="198"/>
      <c r="P145" s="198"/>
      <c r="Q145" s="198"/>
    </row>
    <row r="146" spans="7:17" hidden="1" x14ac:dyDescent="0.3">
      <c r="G146" s="198"/>
      <c r="H146" s="198"/>
      <c r="I146" s="198"/>
      <c r="J146" s="198"/>
      <c r="K146" s="198"/>
      <c r="L146" s="198"/>
      <c r="M146" s="198"/>
      <c r="N146" s="198"/>
      <c r="O146" s="198"/>
      <c r="P146" s="198"/>
      <c r="Q146" s="198"/>
    </row>
    <row r="147" spans="7:17" hidden="1" x14ac:dyDescent="0.3">
      <c r="G147" s="198"/>
      <c r="H147" s="198"/>
      <c r="I147" s="198"/>
      <c r="J147" s="198"/>
      <c r="K147" s="198"/>
      <c r="L147" s="198"/>
      <c r="M147" s="198"/>
      <c r="N147" s="198"/>
      <c r="O147" s="198"/>
      <c r="P147" s="198"/>
      <c r="Q147" s="198"/>
    </row>
    <row r="148" spans="7:17" hidden="1" x14ac:dyDescent="0.3">
      <c r="G148" s="198"/>
      <c r="H148" s="198"/>
      <c r="I148" s="198"/>
      <c r="J148" s="198"/>
      <c r="K148" s="198"/>
      <c r="L148" s="198"/>
      <c r="M148" s="198"/>
      <c r="N148" s="198"/>
      <c r="O148" s="198"/>
      <c r="P148" s="198"/>
      <c r="Q148" s="198"/>
    </row>
    <row r="149" spans="7:17" hidden="1" x14ac:dyDescent="0.3">
      <c r="G149" s="198"/>
      <c r="H149" s="198"/>
      <c r="I149" s="198"/>
      <c r="J149" s="198"/>
      <c r="K149" s="198"/>
      <c r="L149" s="198"/>
      <c r="M149" s="198"/>
      <c r="N149" s="198"/>
      <c r="O149" s="198"/>
      <c r="P149" s="198"/>
      <c r="Q149" s="198"/>
    </row>
    <row r="150" spans="7:17" hidden="1" x14ac:dyDescent="0.3">
      <c r="G150" s="198"/>
      <c r="H150" s="198"/>
      <c r="I150" s="198"/>
      <c r="J150" s="198"/>
      <c r="K150" s="198"/>
      <c r="L150" s="198"/>
      <c r="M150" s="198"/>
      <c r="N150" s="198"/>
      <c r="O150" s="198"/>
      <c r="P150" s="198"/>
      <c r="Q150" s="198"/>
    </row>
    <row r="151" spans="7:17" hidden="1" x14ac:dyDescent="0.3">
      <c r="G151" s="198"/>
      <c r="H151" s="198"/>
      <c r="I151" s="198"/>
      <c r="J151" s="198"/>
      <c r="K151" s="198"/>
      <c r="L151" s="198"/>
      <c r="M151" s="198"/>
      <c r="N151" s="198"/>
      <c r="O151" s="198"/>
      <c r="P151" s="198"/>
      <c r="Q151" s="198"/>
    </row>
    <row r="152" spans="7:17" hidden="1" x14ac:dyDescent="0.3">
      <c r="G152" s="198"/>
      <c r="H152" s="198"/>
      <c r="I152" s="198"/>
      <c r="J152" s="198"/>
      <c r="K152" s="198"/>
      <c r="L152" s="198"/>
      <c r="M152" s="198"/>
      <c r="N152" s="198"/>
      <c r="O152" s="198"/>
      <c r="P152" s="198"/>
      <c r="Q152" s="198"/>
    </row>
    <row r="153" spans="7:17" hidden="1" x14ac:dyDescent="0.3">
      <c r="G153" s="198"/>
      <c r="H153" s="198"/>
      <c r="I153" s="198"/>
      <c r="J153" s="198"/>
      <c r="K153" s="198"/>
      <c r="L153" s="198"/>
      <c r="M153" s="198"/>
      <c r="N153" s="198"/>
      <c r="O153" s="198"/>
      <c r="P153" s="198"/>
      <c r="Q153" s="198"/>
    </row>
    <row r="154" spans="7:17" hidden="1" x14ac:dyDescent="0.3">
      <c r="G154" s="198"/>
      <c r="H154" s="198"/>
      <c r="I154" s="198"/>
      <c r="J154" s="198"/>
      <c r="K154" s="198"/>
      <c r="L154" s="198"/>
      <c r="M154" s="198"/>
      <c r="N154" s="198"/>
      <c r="O154" s="198"/>
      <c r="P154" s="198"/>
      <c r="Q154" s="198"/>
    </row>
    <row r="155" spans="7:17" hidden="1" x14ac:dyDescent="0.3">
      <c r="G155" s="198"/>
      <c r="H155" s="198"/>
      <c r="I155" s="198"/>
      <c r="J155" s="198"/>
      <c r="K155" s="198"/>
      <c r="L155" s="198"/>
      <c r="M155" s="198"/>
      <c r="N155" s="198"/>
      <c r="O155" s="198"/>
      <c r="P155" s="198"/>
      <c r="Q155" s="198"/>
    </row>
    <row r="156" spans="7:17" hidden="1" x14ac:dyDescent="0.3">
      <c r="G156" s="198"/>
      <c r="H156" s="198"/>
      <c r="I156" s="198"/>
      <c r="J156" s="198"/>
      <c r="K156" s="198"/>
      <c r="L156" s="198"/>
      <c r="M156" s="198"/>
      <c r="N156" s="198"/>
      <c r="O156" s="198"/>
      <c r="P156" s="198"/>
      <c r="Q156" s="198"/>
    </row>
    <row r="157" spans="7:17" hidden="1" x14ac:dyDescent="0.3">
      <c r="G157" s="198"/>
      <c r="H157" s="198"/>
      <c r="I157" s="198"/>
      <c r="J157" s="198"/>
      <c r="K157" s="198"/>
      <c r="L157" s="198"/>
      <c r="M157" s="198"/>
      <c r="N157" s="198"/>
      <c r="O157" s="198"/>
      <c r="P157" s="198"/>
      <c r="Q157" s="198"/>
    </row>
    <row r="158" spans="7:17" hidden="1" x14ac:dyDescent="0.3">
      <c r="G158" s="198"/>
      <c r="H158" s="198"/>
      <c r="I158" s="198"/>
      <c r="J158" s="198"/>
      <c r="K158" s="198"/>
      <c r="L158" s="198"/>
      <c r="M158" s="198"/>
      <c r="N158" s="198"/>
      <c r="O158" s="198"/>
      <c r="P158" s="198"/>
      <c r="Q158" s="198"/>
    </row>
    <row r="159" spans="7:17" hidden="1" x14ac:dyDescent="0.3">
      <c r="G159" s="198"/>
      <c r="H159" s="198"/>
      <c r="I159" s="198"/>
      <c r="J159" s="198"/>
      <c r="K159" s="198"/>
      <c r="L159" s="198"/>
      <c r="M159" s="198"/>
      <c r="N159" s="198"/>
      <c r="O159" s="198"/>
      <c r="P159" s="198"/>
      <c r="Q159" s="198"/>
    </row>
    <row r="160" spans="7:17" hidden="1" x14ac:dyDescent="0.3">
      <c r="G160" s="198"/>
      <c r="H160" s="198"/>
      <c r="I160" s="198"/>
      <c r="J160" s="198"/>
      <c r="K160" s="198"/>
      <c r="L160" s="198"/>
      <c r="M160" s="198"/>
      <c r="N160" s="198"/>
      <c r="O160" s="198"/>
      <c r="P160" s="198"/>
      <c r="Q160" s="198"/>
    </row>
    <row r="161" spans="7:17" hidden="1" x14ac:dyDescent="0.3">
      <c r="G161" s="198"/>
      <c r="H161" s="198"/>
      <c r="I161" s="198"/>
      <c r="J161" s="198"/>
      <c r="K161" s="198"/>
      <c r="L161" s="198"/>
      <c r="M161" s="198"/>
      <c r="N161" s="198"/>
      <c r="O161" s="198"/>
      <c r="P161" s="198"/>
      <c r="Q161" s="198"/>
    </row>
    <row r="162" spans="7:17" hidden="1" x14ac:dyDescent="0.3">
      <c r="G162" s="198"/>
      <c r="H162" s="198"/>
      <c r="I162" s="198"/>
      <c r="J162" s="198"/>
      <c r="K162" s="198"/>
      <c r="L162" s="198"/>
      <c r="M162" s="198"/>
      <c r="N162" s="198"/>
      <c r="O162" s="198"/>
      <c r="P162" s="198"/>
      <c r="Q162" s="198"/>
    </row>
    <row r="163" spans="7:17" hidden="1" x14ac:dyDescent="0.3">
      <c r="G163" s="198"/>
      <c r="H163" s="198"/>
      <c r="I163" s="198"/>
      <c r="J163" s="198"/>
      <c r="K163" s="198"/>
      <c r="L163" s="198"/>
      <c r="M163" s="198"/>
      <c r="N163" s="198"/>
      <c r="O163" s="198"/>
      <c r="P163" s="198"/>
      <c r="Q163" s="198"/>
    </row>
    <row r="164" spans="7:17" hidden="1" x14ac:dyDescent="0.3">
      <c r="G164" s="198"/>
      <c r="H164" s="198"/>
      <c r="I164" s="198"/>
      <c r="J164" s="198"/>
      <c r="K164" s="198"/>
      <c r="L164" s="198"/>
      <c r="M164" s="198"/>
      <c r="N164" s="198"/>
      <c r="O164" s="198"/>
      <c r="P164" s="198"/>
      <c r="Q164" s="198"/>
    </row>
    <row r="165" spans="7:17" hidden="1" x14ac:dyDescent="0.3">
      <c r="G165" s="198"/>
      <c r="H165" s="198"/>
      <c r="I165" s="198"/>
      <c r="J165" s="198"/>
      <c r="K165" s="198"/>
      <c r="L165" s="198"/>
      <c r="M165" s="198"/>
      <c r="N165" s="198"/>
      <c r="O165" s="198"/>
      <c r="P165" s="198"/>
      <c r="Q165" s="198"/>
    </row>
    <row r="166" spans="7:17" hidden="1" x14ac:dyDescent="0.3">
      <c r="G166" s="198"/>
      <c r="H166" s="198"/>
      <c r="I166" s="198"/>
      <c r="J166" s="198"/>
      <c r="K166" s="198"/>
      <c r="L166" s="198"/>
      <c r="M166" s="198"/>
      <c r="N166" s="198"/>
      <c r="O166" s="198"/>
      <c r="P166" s="198"/>
      <c r="Q166" s="198"/>
    </row>
    <row r="167" spans="7:17" hidden="1" x14ac:dyDescent="0.3">
      <c r="G167" s="198"/>
      <c r="H167" s="198"/>
      <c r="I167" s="198"/>
      <c r="J167" s="198"/>
      <c r="K167" s="198"/>
      <c r="L167" s="198"/>
      <c r="M167" s="198"/>
      <c r="N167" s="198"/>
      <c r="O167" s="198"/>
      <c r="P167" s="198"/>
      <c r="Q167" s="198"/>
    </row>
    <row r="168" spans="7:17" hidden="1" x14ac:dyDescent="0.3">
      <c r="G168" s="198"/>
      <c r="H168" s="198"/>
      <c r="I168" s="198"/>
      <c r="J168" s="198"/>
      <c r="K168" s="198"/>
      <c r="L168" s="198"/>
      <c r="M168" s="198"/>
      <c r="N168" s="198"/>
      <c r="O168" s="198"/>
      <c r="P168" s="198"/>
      <c r="Q168" s="198"/>
    </row>
    <row r="169" spans="7:17" hidden="1" x14ac:dyDescent="0.3">
      <c r="G169" s="198"/>
      <c r="H169" s="198"/>
      <c r="I169" s="198"/>
      <c r="J169" s="198"/>
      <c r="K169" s="198"/>
      <c r="L169" s="198"/>
      <c r="M169" s="198"/>
      <c r="N169" s="198"/>
      <c r="O169" s="198"/>
      <c r="P169" s="198"/>
      <c r="Q169" s="198"/>
    </row>
    <row r="170" spans="7:17" hidden="1" x14ac:dyDescent="0.3">
      <c r="G170" s="198"/>
      <c r="H170" s="198"/>
      <c r="I170" s="198"/>
      <c r="J170" s="198"/>
      <c r="K170" s="198"/>
      <c r="L170" s="198"/>
      <c r="M170" s="198"/>
      <c r="N170" s="198"/>
      <c r="O170" s="198"/>
      <c r="P170" s="198"/>
      <c r="Q170" s="198"/>
    </row>
    <row r="171" spans="7:17" hidden="1" x14ac:dyDescent="0.3">
      <c r="G171" s="198"/>
      <c r="H171" s="198"/>
      <c r="I171" s="198"/>
      <c r="J171" s="198"/>
      <c r="K171" s="198"/>
      <c r="L171" s="198"/>
      <c r="M171" s="198"/>
      <c r="N171" s="198"/>
      <c r="O171" s="198"/>
      <c r="P171" s="198"/>
      <c r="Q171" s="198"/>
    </row>
    <row r="172" spans="7:17" hidden="1" x14ac:dyDescent="0.3">
      <c r="G172" s="198"/>
      <c r="H172" s="198"/>
      <c r="I172" s="198"/>
      <c r="J172" s="198"/>
      <c r="K172" s="198"/>
      <c r="L172" s="198"/>
      <c r="M172" s="198"/>
      <c r="N172" s="198"/>
      <c r="O172" s="198"/>
      <c r="P172" s="198"/>
      <c r="Q172" s="198"/>
    </row>
    <row r="173" spans="7:17" hidden="1" x14ac:dyDescent="0.3">
      <c r="G173" s="198"/>
      <c r="H173" s="198"/>
      <c r="I173" s="198"/>
      <c r="J173" s="198"/>
      <c r="K173" s="198"/>
      <c r="L173" s="198"/>
      <c r="M173" s="198"/>
      <c r="N173" s="198"/>
      <c r="O173" s="198"/>
      <c r="P173" s="198"/>
      <c r="Q173" s="198"/>
    </row>
    <row r="174" spans="7:17" hidden="1" x14ac:dyDescent="0.3">
      <c r="G174" s="198"/>
      <c r="H174" s="198"/>
      <c r="I174" s="198"/>
      <c r="J174" s="198"/>
      <c r="K174" s="198"/>
      <c r="L174" s="198"/>
      <c r="M174" s="198"/>
      <c r="N174" s="198"/>
      <c r="O174" s="198"/>
      <c r="P174" s="198"/>
      <c r="Q174" s="198"/>
    </row>
    <row r="175" spans="7:17" hidden="1" x14ac:dyDescent="0.3">
      <c r="G175" s="198"/>
      <c r="H175" s="198"/>
      <c r="I175" s="198"/>
      <c r="J175" s="198"/>
      <c r="K175" s="198"/>
      <c r="L175" s="198"/>
      <c r="M175" s="198"/>
      <c r="N175" s="198"/>
      <c r="O175" s="198"/>
      <c r="P175" s="198"/>
      <c r="Q175" s="198"/>
    </row>
    <row r="176" spans="7:17" hidden="1" x14ac:dyDescent="0.3">
      <c r="G176" s="198"/>
      <c r="H176" s="198"/>
      <c r="I176" s="198"/>
      <c r="J176" s="198"/>
      <c r="K176" s="198"/>
      <c r="L176" s="198"/>
      <c r="M176" s="198"/>
      <c r="N176" s="198"/>
      <c r="O176" s="198"/>
      <c r="P176" s="198"/>
      <c r="Q176" s="198"/>
    </row>
    <row r="177" spans="7:17" hidden="1" x14ac:dyDescent="0.3">
      <c r="G177" s="198"/>
      <c r="H177" s="198"/>
      <c r="I177" s="198"/>
      <c r="J177" s="198"/>
      <c r="K177" s="198"/>
      <c r="L177" s="198"/>
      <c r="M177" s="198"/>
      <c r="N177" s="198"/>
      <c r="O177" s="198"/>
      <c r="P177" s="198"/>
      <c r="Q177" s="198"/>
    </row>
    <row r="178" spans="7:17" hidden="1" x14ac:dyDescent="0.3">
      <c r="G178" s="198"/>
      <c r="H178" s="198"/>
      <c r="I178" s="198"/>
      <c r="J178" s="198"/>
      <c r="K178" s="198"/>
      <c r="L178" s="198"/>
      <c r="M178" s="198"/>
      <c r="N178" s="198"/>
      <c r="O178" s="198"/>
      <c r="P178" s="198"/>
      <c r="Q178" s="198"/>
    </row>
    <row r="179" spans="7:17" hidden="1" x14ac:dyDescent="0.3">
      <c r="G179" s="198"/>
      <c r="H179" s="198"/>
      <c r="I179" s="198"/>
      <c r="J179" s="198"/>
      <c r="K179" s="198"/>
      <c r="L179" s="198"/>
      <c r="M179" s="198"/>
      <c r="N179" s="198"/>
      <c r="O179" s="198"/>
      <c r="P179" s="198"/>
      <c r="Q179" s="198"/>
    </row>
    <row r="180" spans="7:17" hidden="1" x14ac:dyDescent="0.3">
      <c r="G180" s="198"/>
      <c r="H180" s="198"/>
      <c r="I180" s="198"/>
      <c r="J180" s="198"/>
      <c r="K180" s="198"/>
      <c r="L180" s="198"/>
      <c r="M180" s="198"/>
      <c r="N180" s="198"/>
      <c r="O180" s="198"/>
      <c r="P180" s="198"/>
      <c r="Q180" s="198"/>
    </row>
    <row r="181" spans="7:17" hidden="1" x14ac:dyDescent="0.3">
      <c r="G181" s="198"/>
      <c r="H181" s="198"/>
      <c r="I181" s="198"/>
      <c r="J181" s="198"/>
      <c r="K181" s="198"/>
      <c r="L181" s="198"/>
      <c r="M181" s="198"/>
      <c r="N181" s="198"/>
      <c r="O181" s="198"/>
      <c r="P181" s="198"/>
      <c r="Q181" s="198"/>
    </row>
    <row r="182" spans="7:17" hidden="1" x14ac:dyDescent="0.3">
      <c r="G182" s="198"/>
      <c r="H182" s="198"/>
      <c r="I182" s="198"/>
      <c r="J182" s="198"/>
      <c r="K182" s="198"/>
      <c r="L182" s="198"/>
      <c r="M182" s="198"/>
      <c r="N182" s="198"/>
      <c r="O182" s="198"/>
      <c r="P182" s="198"/>
      <c r="Q182" s="198"/>
    </row>
    <row r="183" spans="7:17" hidden="1" x14ac:dyDescent="0.3">
      <c r="G183" s="198"/>
      <c r="H183" s="198"/>
      <c r="I183" s="198"/>
      <c r="J183" s="198"/>
      <c r="K183" s="198"/>
      <c r="L183" s="198"/>
      <c r="M183" s="198"/>
      <c r="N183" s="198"/>
      <c r="O183" s="198"/>
      <c r="P183" s="198"/>
      <c r="Q183" s="198"/>
    </row>
    <row r="184" spans="7:17" hidden="1" x14ac:dyDescent="0.3">
      <c r="G184" s="198"/>
      <c r="H184" s="198"/>
      <c r="I184" s="198"/>
      <c r="J184" s="198"/>
      <c r="K184" s="198"/>
      <c r="L184" s="198"/>
      <c r="M184" s="198"/>
      <c r="N184" s="198"/>
      <c r="O184" s="198"/>
      <c r="P184" s="198"/>
      <c r="Q184" s="198"/>
    </row>
    <row r="185" spans="7:17" hidden="1" x14ac:dyDescent="0.3">
      <c r="G185" s="198"/>
      <c r="H185" s="198"/>
      <c r="I185" s="198"/>
      <c r="J185" s="198"/>
      <c r="K185" s="198"/>
      <c r="L185" s="198"/>
      <c r="M185" s="198"/>
      <c r="N185" s="198"/>
      <c r="O185" s="198"/>
      <c r="P185" s="198"/>
      <c r="Q185" s="198"/>
    </row>
    <row r="186" spans="7:17" hidden="1" x14ac:dyDescent="0.3">
      <c r="G186" s="198"/>
      <c r="H186" s="198"/>
      <c r="I186" s="198"/>
      <c r="J186" s="198"/>
      <c r="K186" s="198"/>
      <c r="L186" s="198"/>
      <c r="M186" s="198"/>
      <c r="N186" s="198"/>
      <c r="O186" s="198"/>
      <c r="P186" s="198"/>
      <c r="Q186" s="198"/>
    </row>
    <row r="187" spans="7:17" hidden="1" x14ac:dyDescent="0.3">
      <c r="G187" s="198"/>
      <c r="H187" s="198"/>
      <c r="I187" s="198"/>
      <c r="J187" s="198"/>
      <c r="K187" s="198"/>
      <c r="L187" s="198"/>
      <c r="M187" s="198"/>
      <c r="N187" s="198"/>
      <c r="O187" s="198"/>
      <c r="P187" s="198"/>
      <c r="Q187" s="198"/>
    </row>
    <row r="188" spans="7:17" hidden="1" x14ac:dyDescent="0.3">
      <c r="G188" s="198"/>
      <c r="H188" s="198"/>
      <c r="I188" s="198"/>
      <c r="J188" s="198"/>
      <c r="K188" s="198"/>
      <c r="L188" s="198"/>
      <c r="M188" s="198"/>
      <c r="N188" s="198"/>
      <c r="O188" s="198"/>
      <c r="P188" s="198"/>
      <c r="Q188" s="198"/>
    </row>
    <row r="189" spans="7:17" hidden="1" x14ac:dyDescent="0.3">
      <c r="G189" s="198"/>
      <c r="H189" s="198"/>
      <c r="I189" s="198"/>
      <c r="J189" s="198"/>
      <c r="K189" s="198"/>
      <c r="L189" s="198"/>
      <c r="M189" s="198"/>
      <c r="N189" s="198"/>
      <c r="O189" s="198"/>
      <c r="P189" s="198"/>
      <c r="Q189" s="198"/>
    </row>
    <row r="190" spans="7:17" hidden="1" x14ac:dyDescent="0.3">
      <c r="G190" s="198"/>
      <c r="H190" s="198"/>
      <c r="I190" s="198"/>
      <c r="J190" s="198"/>
      <c r="K190" s="198"/>
      <c r="L190" s="198"/>
      <c r="M190" s="198"/>
      <c r="N190" s="198"/>
      <c r="O190" s="198"/>
      <c r="P190" s="198"/>
      <c r="Q190" s="198"/>
    </row>
    <row r="191" spans="7:17" hidden="1" x14ac:dyDescent="0.3">
      <c r="G191" s="198"/>
      <c r="H191" s="198"/>
      <c r="I191" s="198"/>
      <c r="J191" s="198"/>
      <c r="K191" s="198"/>
      <c r="L191" s="198"/>
      <c r="M191" s="198"/>
      <c r="N191" s="198"/>
      <c r="O191" s="198"/>
      <c r="P191" s="198"/>
      <c r="Q191" s="198"/>
    </row>
    <row r="192" spans="7:17" hidden="1" x14ac:dyDescent="0.3">
      <c r="G192" s="198"/>
      <c r="H192" s="198"/>
      <c r="I192" s="198"/>
      <c r="J192" s="198"/>
      <c r="K192" s="198"/>
      <c r="L192" s="198"/>
      <c r="M192" s="198"/>
      <c r="N192" s="198"/>
      <c r="O192" s="198"/>
      <c r="P192" s="198"/>
      <c r="Q192" s="198"/>
    </row>
    <row r="193" spans="7:17" hidden="1" x14ac:dyDescent="0.3">
      <c r="G193" s="198"/>
      <c r="H193" s="198"/>
      <c r="I193" s="198"/>
      <c r="J193" s="198"/>
      <c r="K193" s="198"/>
      <c r="L193" s="198"/>
      <c r="M193" s="198"/>
      <c r="N193" s="198"/>
      <c r="O193" s="198"/>
      <c r="P193" s="198"/>
      <c r="Q193" s="198"/>
    </row>
    <row r="194" spans="7:17" hidden="1" x14ac:dyDescent="0.3">
      <c r="G194" s="198"/>
      <c r="H194" s="198"/>
      <c r="I194" s="198"/>
      <c r="J194" s="198"/>
      <c r="K194" s="198"/>
      <c r="L194" s="198"/>
      <c r="M194" s="198"/>
      <c r="N194" s="198"/>
      <c r="O194" s="198"/>
      <c r="P194" s="198"/>
      <c r="Q194" s="198"/>
    </row>
    <row r="195" spans="7:17" hidden="1" x14ac:dyDescent="0.3">
      <c r="G195" s="198"/>
      <c r="H195" s="198"/>
      <c r="I195" s="198"/>
      <c r="J195" s="198"/>
      <c r="K195" s="198"/>
      <c r="L195" s="198"/>
      <c r="M195" s="198"/>
      <c r="N195" s="198"/>
      <c r="O195" s="198"/>
      <c r="P195" s="198"/>
      <c r="Q195" s="198"/>
    </row>
    <row r="196" spans="7:17" hidden="1" x14ac:dyDescent="0.3">
      <c r="G196" s="198"/>
      <c r="H196" s="198"/>
      <c r="I196" s="198"/>
      <c r="J196" s="198"/>
      <c r="K196" s="198"/>
      <c r="L196" s="198"/>
      <c r="M196" s="198"/>
      <c r="N196" s="198"/>
      <c r="O196" s="198"/>
      <c r="P196" s="198"/>
      <c r="Q196" s="198"/>
    </row>
    <row r="197" spans="7:17" hidden="1" x14ac:dyDescent="0.3">
      <c r="G197" s="198"/>
      <c r="H197" s="198"/>
      <c r="I197" s="198"/>
      <c r="J197" s="198"/>
      <c r="K197" s="198"/>
      <c r="L197" s="198"/>
      <c r="M197" s="198"/>
      <c r="N197" s="198"/>
      <c r="O197" s="198"/>
      <c r="P197" s="198"/>
      <c r="Q197" s="198"/>
    </row>
    <row r="198" spans="7:17" hidden="1" x14ac:dyDescent="0.3">
      <c r="G198" s="198"/>
      <c r="H198" s="198"/>
      <c r="I198" s="198"/>
      <c r="J198" s="198"/>
      <c r="K198" s="198"/>
      <c r="L198" s="198"/>
      <c r="M198" s="198"/>
      <c r="N198" s="198"/>
      <c r="O198" s="198"/>
      <c r="P198" s="198"/>
      <c r="Q198" s="198"/>
    </row>
    <row r="199" spans="7:17" hidden="1" x14ac:dyDescent="0.3">
      <c r="G199" s="198"/>
      <c r="H199" s="198"/>
      <c r="I199" s="198"/>
      <c r="J199" s="198"/>
      <c r="K199" s="198"/>
      <c r="L199" s="198"/>
      <c r="M199" s="198"/>
      <c r="N199" s="198"/>
      <c r="O199" s="198"/>
      <c r="P199" s="198"/>
      <c r="Q199" s="198"/>
    </row>
    <row r="200" spans="7:17" hidden="1" x14ac:dyDescent="0.3">
      <c r="G200" s="198"/>
      <c r="H200" s="198"/>
      <c r="I200" s="198"/>
      <c r="J200" s="198"/>
      <c r="K200" s="198"/>
      <c r="L200" s="198"/>
      <c r="M200" s="198"/>
      <c r="N200" s="198"/>
      <c r="O200" s="198"/>
      <c r="P200" s="198"/>
      <c r="Q200" s="198"/>
    </row>
    <row r="201" spans="7:17" hidden="1" x14ac:dyDescent="0.3">
      <c r="G201" s="198"/>
      <c r="H201" s="198"/>
      <c r="I201" s="198"/>
      <c r="J201" s="198"/>
      <c r="K201" s="198"/>
      <c r="L201" s="198"/>
      <c r="M201" s="198"/>
      <c r="N201" s="198"/>
      <c r="O201" s="198"/>
      <c r="P201" s="198"/>
      <c r="Q201" s="198"/>
    </row>
    <row r="202" spans="7:17" hidden="1" x14ac:dyDescent="0.3">
      <c r="G202" s="198"/>
      <c r="H202" s="198"/>
      <c r="I202" s="198"/>
      <c r="J202" s="198"/>
      <c r="K202" s="198"/>
      <c r="L202" s="198"/>
      <c r="M202" s="198"/>
      <c r="N202" s="198"/>
      <c r="O202" s="198"/>
      <c r="P202" s="198"/>
      <c r="Q202" s="198"/>
    </row>
    <row r="203" spans="7:17" hidden="1" x14ac:dyDescent="0.3">
      <c r="G203" s="198"/>
      <c r="H203" s="198"/>
      <c r="I203" s="198"/>
      <c r="J203" s="198"/>
      <c r="K203" s="198"/>
      <c r="L203" s="198"/>
      <c r="M203" s="198"/>
      <c r="N203" s="198"/>
      <c r="O203" s="198"/>
      <c r="P203" s="198"/>
      <c r="Q203" s="198"/>
    </row>
    <row r="204" spans="7:17" hidden="1" x14ac:dyDescent="0.3">
      <c r="G204" s="198"/>
      <c r="H204" s="198"/>
      <c r="I204" s="198"/>
      <c r="J204" s="198"/>
      <c r="K204" s="198"/>
      <c r="L204" s="198"/>
      <c r="M204" s="198"/>
      <c r="N204" s="198"/>
      <c r="O204" s="198"/>
      <c r="P204" s="198"/>
      <c r="Q204" s="198"/>
    </row>
    <row r="205" spans="7:17" hidden="1" x14ac:dyDescent="0.3">
      <c r="G205" s="198"/>
      <c r="H205" s="198"/>
      <c r="I205" s="198"/>
      <c r="J205" s="198"/>
      <c r="K205" s="198"/>
      <c r="L205" s="198"/>
      <c r="M205" s="198"/>
      <c r="N205" s="198"/>
      <c r="O205" s="198"/>
      <c r="P205" s="198"/>
      <c r="Q205" s="198"/>
    </row>
    <row r="206" spans="7:17" hidden="1" x14ac:dyDescent="0.3">
      <c r="G206" s="198"/>
      <c r="H206" s="198"/>
      <c r="I206" s="198"/>
      <c r="J206" s="198"/>
      <c r="K206" s="198"/>
      <c r="L206" s="198"/>
      <c r="M206" s="198"/>
      <c r="N206" s="198"/>
      <c r="O206" s="198"/>
      <c r="P206" s="198"/>
      <c r="Q206" s="198"/>
    </row>
    <row r="207" spans="7:17" hidden="1" x14ac:dyDescent="0.3">
      <c r="G207" s="198"/>
      <c r="H207" s="198"/>
      <c r="I207" s="198"/>
      <c r="J207" s="198"/>
      <c r="K207" s="198"/>
      <c r="L207" s="198"/>
      <c r="M207" s="198"/>
      <c r="N207" s="198"/>
      <c r="O207" s="198"/>
      <c r="P207" s="198"/>
      <c r="Q207" s="198"/>
    </row>
    <row r="208" spans="7:17" hidden="1" x14ac:dyDescent="0.3">
      <c r="G208" s="198"/>
      <c r="H208" s="198"/>
      <c r="I208" s="198"/>
      <c r="J208" s="198"/>
      <c r="K208" s="198"/>
      <c r="L208" s="198"/>
      <c r="M208" s="198"/>
      <c r="N208" s="198"/>
      <c r="O208" s="198"/>
      <c r="P208" s="198"/>
      <c r="Q208" s="198"/>
    </row>
    <row r="209" spans="7:17" hidden="1" x14ac:dyDescent="0.3">
      <c r="G209" s="198"/>
      <c r="H209" s="198"/>
      <c r="I209" s="198"/>
      <c r="J209" s="198"/>
      <c r="K209" s="198"/>
      <c r="L209" s="198"/>
      <c r="M209" s="198"/>
      <c r="N209" s="198"/>
      <c r="O209" s="198"/>
      <c r="P209" s="198"/>
      <c r="Q209" s="198"/>
    </row>
    <row r="210" spans="7:17" hidden="1" x14ac:dyDescent="0.3">
      <c r="G210" s="198"/>
      <c r="H210" s="198"/>
      <c r="I210" s="198"/>
      <c r="J210" s="198"/>
      <c r="K210" s="198"/>
      <c r="L210" s="198"/>
      <c r="M210" s="198"/>
      <c r="N210" s="198"/>
      <c r="O210" s="198"/>
      <c r="P210" s="198"/>
      <c r="Q210" s="198"/>
    </row>
    <row r="211" spans="7:17" hidden="1" x14ac:dyDescent="0.3">
      <c r="G211" s="198"/>
      <c r="H211" s="198"/>
      <c r="I211" s="198"/>
      <c r="J211" s="198"/>
      <c r="K211" s="198"/>
      <c r="L211" s="198"/>
      <c r="M211" s="198"/>
      <c r="N211" s="198"/>
      <c r="O211" s="198"/>
      <c r="P211" s="198"/>
      <c r="Q211" s="198"/>
    </row>
    <row r="212" spans="7:17" hidden="1" x14ac:dyDescent="0.3">
      <c r="G212" s="198"/>
      <c r="H212" s="198"/>
      <c r="I212" s="198"/>
      <c r="J212" s="198"/>
      <c r="K212" s="198"/>
      <c r="L212" s="198"/>
      <c r="M212" s="198"/>
      <c r="N212" s="198"/>
      <c r="O212" s="198"/>
      <c r="P212" s="198"/>
      <c r="Q212" s="198"/>
    </row>
    <row r="213" spans="7:17" hidden="1" x14ac:dyDescent="0.3">
      <c r="G213" s="198"/>
      <c r="H213" s="198"/>
      <c r="I213" s="198"/>
      <c r="J213" s="198"/>
      <c r="K213" s="198"/>
      <c r="L213" s="198"/>
      <c r="M213" s="198"/>
      <c r="N213" s="198"/>
      <c r="O213" s="198"/>
      <c r="P213" s="198"/>
      <c r="Q213" s="198"/>
    </row>
    <row r="214" spans="7:17" hidden="1" x14ac:dyDescent="0.3">
      <c r="G214" s="198"/>
      <c r="H214" s="198"/>
      <c r="I214" s="198"/>
      <c r="J214" s="198"/>
      <c r="K214" s="198"/>
      <c r="L214" s="198"/>
      <c r="M214" s="198"/>
      <c r="N214" s="198"/>
      <c r="O214" s="198"/>
      <c r="P214" s="198"/>
      <c r="Q214" s="198"/>
    </row>
    <row r="215" spans="7:17" hidden="1" x14ac:dyDescent="0.3">
      <c r="G215" s="198"/>
      <c r="H215" s="198"/>
      <c r="I215" s="198"/>
      <c r="J215" s="198"/>
      <c r="K215" s="198"/>
      <c r="L215" s="198"/>
      <c r="M215" s="198"/>
      <c r="N215" s="198"/>
      <c r="O215" s="198"/>
      <c r="P215" s="198"/>
      <c r="Q215" s="198"/>
    </row>
    <row r="216" spans="7:17" hidden="1" x14ac:dyDescent="0.3">
      <c r="G216" s="198"/>
      <c r="H216" s="198"/>
      <c r="I216" s="198"/>
      <c r="J216" s="198"/>
      <c r="K216" s="198"/>
      <c r="L216" s="198"/>
      <c r="M216" s="198"/>
      <c r="N216" s="198"/>
      <c r="O216" s="198"/>
      <c r="P216" s="198"/>
      <c r="Q216" s="198"/>
    </row>
    <row r="217" spans="7:17" hidden="1" x14ac:dyDescent="0.3">
      <c r="G217" s="198"/>
      <c r="H217" s="198"/>
      <c r="I217" s="198"/>
      <c r="J217" s="198"/>
      <c r="K217" s="198"/>
      <c r="L217" s="198"/>
      <c r="M217" s="198"/>
      <c r="N217" s="198"/>
      <c r="O217" s="198"/>
      <c r="P217" s="198"/>
      <c r="Q217" s="198"/>
    </row>
    <row r="218" spans="7:17" hidden="1" x14ac:dyDescent="0.3">
      <c r="G218" s="198"/>
      <c r="H218" s="198"/>
      <c r="I218" s="198"/>
      <c r="J218" s="198"/>
      <c r="K218" s="198"/>
      <c r="L218" s="198"/>
      <c r="M218" s="198"/>
      <c r="N218" s="198"/>
      <c r="O218" s="198"/>
      <c r="P218" s="198"/>
      <c r="Q218" s="198"/>
    </row>
    <row r="219" spans="7:17" hidden="1" x14ac:dyDescent="0.3">
      <c r="G219" s="198"/>
      <c r="H219" s="198"/>
      <c r="I219" s="198"/>
      <c r="J219" s="198"/>
      <c r="K219" s="198"/>
      <c r="L219" s="198"/>
      <c r="M219" s="198"/>
      <c r="N219" s="198"/>
      <c r="O219" s="198"/>
      <c r="P219" s="198"/>
      <c r="Q219" s="198"/>
    </row>
    <row r="220" spans="7:17" hidden="1" x14ac:dyDescent="0.3">
      <c r="G220" s="198"/>
      <c r="H220" s="198"/>
      <c r="I220" s="198"/>
      <c r="J220" s="198"/>
      <c r="K220" s="198"/>
      <c r="L220" s="198"/>
      <c r="M220" s="198"/>
      <c r="N220" s="198"/>
      <c r="O220" s="198"/>
      <c r="P220" s="198"/>
      <c r="Q220" s="198"/>
    </row>
    <row r="221" spans="7:17" hidden="1" x14ac:dyDescent="0.3">
      <c r="G221" s="198"/>
      <c r="H221" s="198"/>
      <c r="I221" s="198"/>
      <c r="J221" s="198"/>
      <c r="K221" s="198"/>
      <c r="L221" s="198"/>
      <c r="M221" s="198"/>
      <c r="N221" s="198"/>
      <c r="O221" s="198"/>
      <c r="P221" s="198"/>
      <c r="Q221" s="198"/>
    </row>
    <row r="222" spans="7:17" hidden="1" x14ac:dyDescent="0.3">
      <c r="G222" s="198"/>
      <c r="H222" s="198"/>
      <c r="I222" s="198"/>
      <c r="J222" s="198"/>
      <c r="K222" s="198"/>
      <c r="L222" s="198"/>
      <c r="M222" s="198"/>
      <c r="N222" s="198"/>
      <c r="O222" s="198"/>
      <c r="P222" s="198"/>
      <c r="Q222" s="198"/>
    </row>
    <row r="223" spans="7:17" hidden="1" x14ac:dyDescent="0.3">
      <c r="G223" s="198"/>
      <c r="H223" s="198"/>
      <c r="I223" s="198"/>
      <c r="J223" s="198"/>
      <c r="K223" s="198"/>
      <c r="L223" s="198"/>
      <c r="M223" s="198"/>
      <c r="N223" s="198"/>
      <c r="O223" s="198"/>
      <c r="P223" s="198"/>
      <c r="Q223" s="198"/>
    </row>
    <row r="224" spans="7:17" hidden="1" x14ac:dyDescent="0.3">
      <c r="G224" s="198"/>
      <c r="H224" s="198"/>
      <c r="I224" s="198"/>
      <c r="J224" s="198"/>
      <c r="K224" s="198"/>
      <c r="L224" s="198"/>
      <c r="M224" s="198"/>
      <c r="N224" s="198"/>
      <c r="O224" s="198"/>
      <c r="P224" s="198"/>
      <c r="Q224" s="198"/>
    </row>
    <row r="225" spans="7:17" hidden="1" x14ac:dyDescent="0.3">
      <c r="G225" s="198"/>
      <c r="H225" s="198"/>
      <c r="I225" s="198"/>
      <c r="J225" s="198"/>
      <c r="K225" s="198"/>
      <c r="L225" s="198"/>
      <c r="M225" s="198"/>
      <c r="N225" s="198"/>
      <c r="O225" s="198"/>
      <c r="P225" s="198"/>
      <c r="Q225" s="198"/>
    </row>
    <row r="226" spans="7:17" hidden="1" x14ac:dyDescent="0.3">
      <c r="G226" s="198"/>
      <c r="H226" s="198"/>
      <c r="I226" s="198"/>
      <c r="J226" s="198"/>
      <c r="K226" s="198"/>
      <c r="L226" s="198"/>
      <c r="M226" s="198"/>
      <c r="N226" s="198"/>
      <c r="O226" s="198"/>
      <c r="P226" s="198"/>
      <c r="Q226" s="198"/>
    </row>
    <row r="227" spans="7:17" hidden="1" x14ac:dyDescent="0.3">
      <c r="G227" s="198"/>
      <c r="H227" s="198"/>
      <c r="I227" s="198"/>
      <c r="J227" s="198"/>
      <c r="K227" s="198"/>
      <c r="L227" s="198"/>
      <c r="M227" s="198"/>
      <c r="N227" s="198"/>
      <c r="O227" s="198"/>
      <c r="P227" s="198"/>
      <c r="Q227" s="198"/>
    </row>
    <row r="228" spans="7:17" hidden="1" x14ac:dyDescent="0.3">
      <c r="G228" s="198"/>
      <c r="H228" s="198"/>
      <c r="I228" s="198"/>
      <c r="J228" s="198"/>
      <c r="K228" s="198"/>
      <c r="L228" s="198"/>
      <c r="M228" s="198"/>
      <c r="N228" s="198"/>
      <c r="O228" s="198"/>
      <c r="P228" s="198"/>
      <c r="Q228" s="198"/>
    </row>
    <row r="229" spans="7:17" hidden="1" x14ac:dyDescent="0.3">
      <c r="G229" s="198"/>
      <c r="H229" s="198"/>
      <c r="I229" s="198"/>
      <c r="J229" s="198"/>
      <c r="K229" s="198"/>
      <c r="L229" s="198"/>
      <c r="M229" s="198"/>
      <c r="N229" s="198"/>
      <c r="O229" s="198"/>
      <c r="P229" s="198"/>
      <c r="Q229" s="198"/>
    </row>
    <row r="230" spans="7:17" hidden="1" x14ac:dyDescent="0.3">
      <c r="G230" s="198"/>
      <c r="H230" s="198"/>
      <c r="I230" s="198"/>
      <c r="J230" s="198"/>
      <c r="K230" s="198"/>
      <c r="L230" s="198"/>
      <c r="M230" s="198"/>
      <c r="N230" s="198"/>
      <c r="O230" s="198"/>
      <c r="P230" s="198"/>
      <c r="Q230" s="198"/>
    </row>
    <row r="231" spans="7:17" hidden="1" x14ac:dyDescent="0.3">
      <c r="G231" s="198"/>
      <c r="H231" s="198"/>
      <c r="I231" s="198"/>
      <c r="J231" s="198"/>
      <c r="K231" s="198"/>
      <c r="L231" s="198"/>
      <c r="M231" s="198"/>
      <c r="N231" s="198"/>
      <c r="O231" s="198"/>
      <c r="P231" s="198"/>
      <c r="Q231" s="198"/>
    </row>
    <row r="232" spans="7:17" hidden="1" x14ac:dyDescent="0.3">
      <c r="G232" s="198"/>
      <c r="H232" s="198"/>
      <c r="I232" s="198"/>
      <c r="J232" s="198"/>
      <c r="K232" s="198"/>
      <c r="L232" s="198"/>
      <c r="M232" s="198"/>
      <c r="N232" s="198"/>
      <c r="O232" s="198"/>
      <c r="P232" s="198"/>
      <c r="Q232" s="198"/>
    </row>
    <row r="233" spans="7:17" hidden="1" x14ac:dyDescent="0.3">
      <c r="G233" s="198"/>
      <c r="H233" s="198"/>
      <c r="I233" s="198"/>
      <c r="J233" s="198"/>
      <c r="K233" s="198"/>
      <c r="L233" s="198"/>
      <c r="M233" s="198"/>
      <c r="N233" s="198"/>
      <c r="O233" s="198"/>
      <c r="P233" s="198"/>
      <c r="Q233" s="198"/>
    </row>
    <row r="234" spans="7:17" hidden="1" x14ac:dyDescent="0.3">
      <c r="G234" s="198"/>
      <c r="H234" s="198"/>
      <c r="I234" s="198"/>
      <c r="J234" s="198"/>
      <c r="K234" s="198"/>
      <c r="L234" s="198"/>
      <c r="M234" s="198"/>
      <c r="N234" s="198"/>
      <c r="O234" s="198"/>
      <c r="P234" s="198"/>
      <c r="Q234" s="198"/>
    </row>
    <row r="235" spans="7:17" hidden="1" x14ac:dyDescent="0.3">
      <c r="G235" s="198"/>
      <c r="H235" s="198"/>
      <c r="I235" s="198"/>
      <c r="J235" s="198"/>
      <c r="K235" s="198"/>
      <c r="L235" s="198"/>
      <c r="M235" s="198"/>
      <c r="N235" s="198"/>
      <c r="O235" s="198"/>
      <c r="P235" s="198"/>
      <c r="Q235" s="198"/>
    </row>
    <row r="236" spans="7:17" hidden="1" x14ac:dyDescent="0.3">
      <c r="G236" s="198"/>
      <c r="H236" s="198"/>
      <c r="I236" s="198"/>
      <c r="J236" s="198"/>
      <c r="K236" s="198"/>
      <c r="L236" s="198"/>
      <c r="M236" s="198"/>
      <c r="N236" s="198"/>
      <c r="O236" s="198"/>
      <c r="P236" s="198"/>
      <c r="Q236" s="198"/>
    </row>
    <row r="237" spans="7:17" hidden="1" x14ac:dyDescent="0.3">
      <c r="G237" s="198"/>
      <c r="H237" s="198"/>
      <c r="I237" s="198"/>
      <c r="J237" s="198"/>
      <c r="K237" s="198"/>
      <c r="L237" s="198"/>
      <c r="M237" s="198"/>
      <c r="N237" s="198"/>
      <c r="O237" s="198"/>
      <c r="P237" s="198"/>
      <c r="Q237" s="198"/>
    </row>
    <row r="238" spans="7:17" hidden="1" x14ac:dyDescent="0.3">
      <c r="G238" s="198"/>
      <c r="H238" s="198"/>
      <c r="I238" s="198"/>
      <c r="J238" s="198"/>
      <c r="K238" s="198"/>
      <c r="L238" s="198"/>
      <c r="M238" s="198"/>
      <c r="N238" s="198"/>
      <c r="O238" s="198"/>
      <c r="P238" s="198"/>
      <c r="Q238" s="198"/>
    </row>
    <row r="239" spans="7:17" hidden="1" x14ac:dyDescent="0.3">
      <c r="G239" s="198"/>
      <c r="H239" s="198"/>
      <c r="I239" s="198"/>
      <c r="J239" s="198"/>
      <c r="K239" s="198"/>
      <c r="L239" s="198"/>
      <c r="M239" s="198"/>
      <c r="N239" s="198"/>
      <c r="O239" s="198"/>
      <c r="P239" s="198"/>
      <c r="Q239" s="198"/>
    </row>
    <row r="240" spans="7:17" hidden="1" x14ac:dyDescent="0.3">
      <c r="G240" s="198"/>
      <c r="H240" s="198"/>
      <c r="I240" s="198"/>
      <c r="J240" s="198"/>
      <c r="K240" s="198"/>
      <c r="L240" s="198"/>
      <c r="M240" s="198"/>
      <c r="N240" s="198"/>
      <c r="O240" s="198"/>
      <c r="P240" s="198"/>
      <c r="Q240" s="198"/>
    </row>
    <row r="241" spans="7:17" hidden="1" x14ac:dyDescent="0.3">
      <c r="G241" s="198"/>
      <c r="H241" s="198"/>
      <c r="I241" s="198"/>
      <c r="J241" s="198"/>
      <c r="K241" s="198"/>
      <c r="L241" s="198"/>
      <c r="M241" s="198"/>
      <c r="N241" s="198"/>
      <c r="O241" s="198"/>
      <c r="P241" s="198"/>
      <c r="Q241" s="198"/>
    </row>
    <row r="242" spans="7:17" hidden="1" x14ac:dyDescent="0.3">
      <c r="G242" s="198"/>
      <c r="H242" s="198"/>
      <c r="I242" s="198"/>
      <c r="J242" s="198"/>
      <c r="K242" s="198"/>
      <c r="L242" s="198"/>
      <c r="M242" s="198"/>
      <c r="N242" s="198"/>
      <c r="O242" s="198"/>
      <c r="P242" s="198"/>
      <c r="Q242" s="198"/>
    </row>
    <row r="243" spans="7:17" hidden="1" x14ac:dyDescent="0.3">
      <c r="G243" s="198"/>
      <c r="H243" s="198"/>
      <c r="I243" s="198"/>
      <c r="J243" s="198"/>
      <c r="K243" s="198"/>
      <c r="L243" s="198"/>
      <c r="M243" s="198"/>
      <c r="N243" s="198"/>
      <c r="O243" s="198"/>
      <c r="P243" s="198"/>
      <c r="Q243" s="198"/>
    </row>
    <row r="244" spans="7:17" hidden="1" x14ac:dyDescent="0.3">
      <c r="G244" s="198"/>
      <c r="H244" s="198"/>
      <c r="I244" s="198"/>
      <c r="J244" s="198"/>
      <c r="K244" s="198"/>
      <c r="L244" s="198"/>
      <c r="M244" s="198"/>
      <c r="N244" s="198"/>
      <c r="O244" s="198"/>
      <c r="P244" s="198"/>
      <c r="Q244" s="198"/>
    </row>
    <row r="245" spans="7:17" hidden="1" x14ac:dyDescent="0.3">
      <c r="G245" s="198"/>
      <c r="H245" s="198"/>
      <c r="I245" s="198"/>
      <c r="J245" s="198"/>
      <c r="K245" s="198"/>
      <c r="L245" s="198"/>
      <c r="M245" s="198"/>
      <c r="N245" s="198"/>
      <c r="O245" s="198"/>
      <c r="P245" s="198"/>
      <c r="Q245" s="198"/>
    </row>
    <row r="246" spans="7:17" hidden="1" x14ac:dyDescent="0.3">
      <c r="G246" s="198"/>
      <c r="H246" s="198"/>
      <c r="I246" s="198"/>
      <c r="J246" s="198"/>
      <c r="K246" s="198"/>
      <c r="L246" s="198"/>
      <c r="M246" s="198"/>
      <c r="N246" s="198"/>
      <c r="O246" s="198"/>
      <c r="P246" s="198"/>
      <c r="Q246" s="198"/>
    </row>
    <row r="247" spans="7:17" hidden="1" x14ac:dyDescent="0.3">
      <c r="G247" s="198"/>
      <c r="H247" s="198"/>
      <c r="I247" s="198"/>
      <c r="J247" s="198"/>
      <c r="K247" s="198"/>
      <c r="L247" s="198"/>
      <c r="M247" s="198"/>
      <c r="N247" s="198"/>
      <c r="O247" s="198"/>
      <c r="P247" s="198"/>
      <c r="Q247" s="198"/>
    </row>
    <row r="248" spans="7:17" hidden="1" x14ac:dyDescent="0.3">
      <c r="G248" s="198"/>
      <c r="H248" s="198"/>
      <c r="I248" s="198"/>
      <c r="J248" s="198"/>
      <c r="K248" s="198"/>
      <c r="L248" s="198"/>
      <c r="M248" s="198"/>
      <c r="N248" s="198"/>
      <c r="O248" s="198"/>
      <c r="P248" s="198"/>
      <c r="Q248" s="198"/>
    </row>
    <row r="249" spans="7:17" hidden="1" x14ac:dyDescent="0.3">
      <c r="G249" s="198"/>
      <c r="H249" s="198"/>
      <c r="I249" s="198"/>
      <c r="J249" s="198"/>
      <c r="K249" s="198"/>
      <c r="L249" s="198"/>
      <c r="M249" s="198"/>
      <c r="N249" s="198"/>
      <c r="O249" s="198"/>
      <c r="P249" s="198"/>
      <c r="Q249" s="198"/>
    </row>
    <row r="250" spans="7:17" hidden="1" x14ac:dyDescent="0.3">
      <c r="G250" s="198"/>
      <c r="H250" s="198"/>
      <c r="I250" s="198"/>
      <c r="J250" s="198"/>
      <c r="K250" s="198"/>
      <c r="L250" s="198"/>
      <c r="M250" s="198"/>
      <c r="N250" s="198"/>
      <c r="O250" s="198"/>
      <c r="P250" s="198"/>
      <c r="Q250" s="198"/>
    </row>
    <row r="251" spans="7:17" hidden="1" x14ac:dyDescent="0.3">
      <c r="G251" s="198"/>
      <c r="H251" s="198"/>
      <c r="I251" s="198"/>
      <c r="J251" s="198"/>
      <c r="K251" s="198"/>
      <c r="L251" s="198"/>
      <c r="M251" s="198"/>
      <c r="N251" s="198"/>
      <c r="O251" s="198"/>
      <c r="P251" s="198"/>
      <c r="Q251" s="198"/>
    </row>
    <row r="252" spans="7:17" hidden="1" x14ac:dyDescent="0.3">
      <c r="G252" s="198"/>
      <c r="H252" s="198"/>
      <c r="I252" s="198"/>
      <c r="J252" s="198"/>
      <c r="K252" s="198"/>
      <c r="L252" s="198"/>
      <c r="M252" s="198"/>
      <c r="N252" s="198"/>
      <c r="O252" s="198"/>
      <c r="P252" s="198"/>
      <c r="Q252" s="198"/>
    </row>
    <row r="253" spans="7:17" hidden="1" x14ac:dyDescent="0.3">
      <c r="G253" s="198"/>
      <c r="H253" s="198"/>
      <c r="I253" s="198"/>
      <c r="J253" s="198"/>
      <c r="K253" s="198"/>
      <c r="L253" s="198"/>
      <c r="M253" s="198"/>
      <c r="N253" s="198"/>
      <c r="O253" s="198"/>
      <c r="P253" s="198"/>
      <c r="Q253" s="198"/>
    </row>
    <row r="254" spans="7:17" hidden="1" x14ac:dyDescent="0.3">
      <c r="G254" s="198"/>
      <c r="H254" s="198"/>
      <c r="I254" s="198"/>
      <c r="J254" s="198"/>
      <c r="K254" s="198"/>
      <c r="L254" s="198"/>
      <c r="M254" s="198"/>
      <c r="N254" s="198"/>
      <c r="O254" s="198"/>
      <c r="P254" s="198"/>
      <c r="Q254" s="198"/>
    </row>
    <row r="255" spans="7:17" hidden="1" x14ac:dyDescent="0.3">
      <c r="G255" s="198"/>
      <c r="H255" s="198"/>
      <c r="I255" s="198"/>
      <c r="J255" s="198"/>
      <c r="K255" s="198"/>
      <c r="L255" s="198"/>
      <c r="M255" s="198"/>
      <c r="N255" s="198"/>
      <c r="O255" s="198"/>
      <c r="P255" s="198"/>
      <c r="Q255" s="198"/>
    </row>
    <row r="256" spans="7:17" hidden="1" x14ac:dyDescent="0.3">
      <c r="G256" s="198"/>
      <c r="H256" s="198"/>
      <c r="I256" s="198"/>
      <c r="J256" s="198"/>
      <c r="K256" s="198"/>
      <c r="L256" s="198"/>
      <c r="M256" s="198"/>
      <c r="N256" s="198"/>
      <c r="O256" s="198"/>
      <c r="P256" s="198"/>
      <c r="Q256" s="198"/>
    </row>
    <row r="257" spans="7:17" hidden="1" x14ac:dyDescent="0.3">
      <c r="G257" s="198"/>
      <c r="H257" s="198"/>
      <c r="I257" s="198"/>
      <c r="J257" s="198"/>
      <c r="K257" s="198"/>
      <c r="L257" s="198"/>
      <c r="M257" s="198"/>
      <c r="N257" s="198"/>
      <c r="O257" s="198"/>
      <c r="P257" s="198"/>
      <c r="Q257" s="198"/>
    </row>
    <row r="258" spans="7:17" hidden="1" x14ac:dyDescent="0.3">
      <c r="G258" s="198"/>
      <c r="H258" s="198"/>
      <c r="I258" s="198"/>
      <c r="J258" s="198"/>
      <c r="K258" s="198"/>
      <c r="L258" s="198"/>
      <c r="M258" s="198"/>
      <c r="N258" s="198"/>
      <c r="O258" s="198"/>
      <c r="P258" s="198"/>
      <c r="Q258" s="198"/>
    </row>
    <row r="259" spans="7:17" hidden="1" x14ac:dyDescent="0.3">
      <c r="G259" s="198"/>
      <c r="H259" s="198"/>
      <c r="I259" s="198"/>
      <c r="J259" s="198"/>
      <c r="K259" s="198"/>
      <c r="L259" s="198"/>
      <c r="M259" s="198"/>
      <c r="N259" s="198"/>
      <c r="O259" s="198"/>
      <c r="P259" s="198"/>
      <c r="Q259" s="198"/>
    </row>
    <row r="260" spans="7:17" hidden="1" x14ac:dyDescent="0.3">
      <c r="G260" s="198"/>
      <c r="H260" s="198"/>
      <c r="I260" s="198"/>
      <c r="J260" s="198"/>
      <c r="K260" s="198"/>
      <c r="L260" s="198"/>
      <c r="M260" s="198"/>
      <c r="N260" s="198"/>
      <c r="O260" s="198"/>
      <c r="P260" s="198"/>
      <c r="Q260" s="198"/>
    </row>
    <row r="261" spans="7:17" hidden="1" x14ac:dyDescent="0.3">
      <c r="G261" s="198"/>
      <c r="H261" s="198"/>
      <c r="I261" s="198"/>
      <c r="J261" s="198"/>
      <c r="K261" s="198"/>
      <c r="L261" s="198"/>
      <c r="M261" s="198"/>
      <c r="N261" s="198"/>
      <c r="O261" s="198"/>
      <c r="P261" s="198"/>
      <c r="Q261" s="198"/>
    </row>
    <row r="262" spans="7:17" hidden="1" x14ac:dyDescent="0.3">
      <c r="G262" s="198"/>
      <c r="H262" s="198"/>
      <c r="I262" s="198"/>
      <c r="J262" s="198"/>
      <c r="K262" s="198"/>
      <c r="L262" s="198"/>
      <c r="M262" s="198"/>
      <c r="N262" s="198"/>
      <c r="O262" s="198"/>
      <c r="P262" s="198"/>
      <c r="Q262" s="198"/>
    </row>
    <row r="263" spans="7:17" hidden="1" x14ac:dyDescent="0.3">
      <c r="G263" s="198"/>
      <c r="H263" s="198"/>
      <c r="I263" s="198"/>
      <c r="J263" s="198"/>
      <c r="K263" s="198"/>
      <c r="L263" s="198"/>
      <c r="M263" s="198"/>
      <c r="N263" s="198"/>
      <c r="O263" s="198"/>
      <c r="P263" s="198"/>
      <c r="Q263" s="198"/>
    </row>
    <row r="264" spans="7:17" hidden="1" x14ac:dyDescent="0.3">
      <c r="G264" s="198"/>
      <c r="H264" s="198"/>
      <c r="I264" s="198"/>
      <c r="J264" s="198"/>
      <c r="K264" s="198"/>
      <c r="L264" s="198"/>
      <c r="M264" s="198"/>
      <c r="N264" s="198"/>
      <c r="O264" s="198"/>
      <c r="P264" s="198"/>
      <c r="Q264" s="198"/>
    </row>
    <row r="265" spans="7:17" hidden="1" x14ac:dyDescent="0.3">
      <c r="G265" s="198"/>
      <c r="H265" s="198"/>
      <c r="I265" s="198"/>
      <c r="J265" s="198"/>
      <c r="K265" s="198"/>
      <c r="L265" s="198"/>
      <c r="M265" s="198"/>
      <c r="N265" s="198"/>
      <c r="O265" s="198"/>
      <c r="P265" s="198"/>
      <c r="Q265" s="198"/>
    </row>
    <row r="266" spans="7:17" hidden="1" x14ac:dyDescent="0.3">
      <c r="G266" s="198"/>
      <c r="H266" s="198"/>
      <c r="I266" s="198"/>
      <c r="J266" s="198"/>
      <c r="K266" s="198"/>
      <c r="L266" s="198"/>
      <c r="M266" s="198"/>
      <c r="N266" s="198"/>
      <c r="O266" s="198"/>
      <c r="P266" s="198"/>
      <c r="Q266" s="198"/>
    </row>
    <row r="267" spans="7:17" hidden="1" x14ac:dyDescent="0.3">
      <c r="G267" s="198"/>
      <c r="H267" s="198"/>
      <c r="I267" s="198"/>
      <c r="J267" s="198"/>
      <c r="K267" s="198"/>
      <c r="L267" s="198"/>
      <c r="M267" s="198"/>
      <c r="N267" s="198"/>
      <c r="O267" s="198"/>
      <c r="P267" s="198"/>
      <c r="Q267" s="198"/>
    </row>
    <row r="268" spans="7:17" hidden="1" x14ac:dyDescent="0.3">
      <c r="G268" s="198"/>
      <c r="H268" s="198"/>
      <c r="I268" s="198"/>
      <c r="J268" s="198"/>
      <c r="K268" s="198"/>
      <c r="L268" s="198"/>
      <c r="M268" s="198"/>
      <c r="N268" s="198"/>
      <c r="O268" s="198"/>
      <c r="P268" s="198"/>
      <c r="Q268" s="198"/>
    </row>
    <row r="269" spans="7:17" hidden="1" x14ac:dyDescent="0.3">
      <c r="G269" s="198"/>
      <c r="H269" s="198"/>
      <c r="I269" s="198"/>
      <c r="J269" s="198"/>
      <c r="K269" s="198"/>
      <c r="L269" s="198"/>
      <c r="M269" s="198"/>
      <c r="N269" s="198"/>
      <c r="O269" s="198"/>
      <c r="P269" s="198"/>
      <c r="Q269" s="198"/>
    </row>
    <row r="270" spans="7:17" hidden="1" x14ac:dyDescent="0.3">
      <c r="G270" s="198"/>
      <c r="H270" s="198"/>
      <c r="I270" s="198"/>
      <c r="J270" s="198"/>
      <c r="K270" s="198"/>
      <c r="L270" s="198"/>
      <c r="M270" s="198"/>
      <c r="N270" s="198"/>
      <c r="O270" s="198"/>
      <c r="P270" s="198"/>
      <c r="Q270" s="198"/>
    </row>
    <row r="271" spans="7:17" hidden="1" x14ac:dyDescent="0.3">
      <c r="G271" s="198"/>
      <c r="H271" s="198"/>
      <c r="I271" s="198"/>
      <c r="J271" s="198"/>
      <c r="K271" s="198"/>
      <c r="L271" s="198"/>
      <c r="M271" s="198"/>
      <c r="N271" s="198"/>
      <c r="O271" s="198"/>
      <c r="P271" s="198"/>
      <c r="Q271" s="198"/>
    </row>
    <row r="272" spans="7:17" hidden="1" x14ac:dyDescent="0.3">
      <c r="G272" s="198"/>
      <c r="H272" s="198"/>
      <c r="I272" s="198"/>
      <c r="J272" s="198"/>
      <c r="K272" s="198"/>
      <c r="L272" s="198"/>
      <c r="M272" s="198"/>
      <c r="N272" s="198"/>
      <c r="O272" s="198"/>
      <c r="P272" s="198"/>
      <c r="Q272" s="198"/>
    </row>
    <row r="273" spans="7:17" hidden="1" x14ac:dyDescent="0.3">
      <c r="G273" s="198"/>
      <c r="H273" s="198"/>
      <c r="I273" s="198"/>
      <c r="J273" s="198"/>
      <c r="K273" s="198"/>
      <c r="L273" s="198"/>
      <c r="M273" s="198"/>
      <c r="N273" s="198"/>
      <c r="O273" s="198"/>
      <c r="P273" s="198"/>
      <c r="Q273" s="198"/>
    </row>
    <row r="274" spans="7:17" hidden="1" x14ac:dyDescent="0.3">
      <c r="G274" s="198"/>
      <c r="H274" s="198"/>
      <c r="I274" s="198"/>
      <c r="J274" s="198"/>
      <c r="K274" s="198"/>
      <c r="L274" s="198"/>
      <c r="M274" s="198"/>
      <c r="N274" s="198"/>
      <c r="O274" s="198"/>
      <c r="P274" s="198"/>
      <c r="Q274" s="198"/>
    </row>
    <row r="275" spans="7:17" hidden="1" x14ac:dyDescent="0.3">
      <c r="G275" s="198"/>
      <c r="H275" s="198"/>
      <c r="I275" s="198"/>
      <c r="J275" s="198"/>
      <c r="K275" s="198"/>
      <c r="L275" s="198"/>
      <c r="M275" s="198"/>
      <c r="N275" s="198"/>
      <c r="O275" s="198"/>
      <c r="P275" s="198"/>
      <c r="Q275" s="198"/>
    </row>
    <row r="276" spans="7:17" hidden="1" x14ac:dyDescent="0.3">
      <c r="G276" s="198"/>
      <c r="H276" s="198"/>
      <c r="I276" s="198"/>
      <c r="J276" s="198"/>
      <c r="K276" s="198"/>
      <c r="L276" s="198"/>
      <c r="M276" s="198"/>
      <c r="N276" s="198"/>
      <c r="O276" s="198"/>
      <c r="P276" s="198"/>
      <c r="Q276" s="198"/>
    </row>
    <row r="277" spans="7:17" hidden="1" x14ac:dyDescent="0.3">
      <c r="G277" s="198"/>
      <c r="H277" s="198"/>
      <c r="I277" s="198"/>
      <c r="J277" s="198"/>
      <c r="K277" s="198"/>
      <c r="L277" s="198"/>
      <c r="M277" s="198"/>
      <c r="N277" s="198"/>
      <c r="O277" s="198"/>
      <c r="P277" s="198"/>
      <c r="Q277" s="198"/>
    </row>
    <row r="278" spans="7:17" hidden="1" x14ac:dyDescent="0.3">
      <c r="G278" s="198"/>
      <c r="H278" s="198"/>
      <c r="I278" s="198"/>
      <c r="J278" s="198"/>
      <c r="K278" s="198"/>
      <c r="L278" s="198"/>
      <c r="M278" s="198"/>
      <c r="N278" s="198"/>
      <c r="O278" s="198"/>
      <c r="P278" s="198"/>
      <c r="Q278" s="198"/>
    </row>
    <row r="279" spans="7:17" hidden="1" x14ac:dyDescent="0.3">
      <c r="G279" s="198"/>
      <c r="H279" s="198"/>
      <c r="I279" s="198"/>
      <c r="J279" s="198"/>
      <c r="K279" s="198"/>
      <c r="L279" s="198"/>
      <c r="M279" s="198"/>
      <c r="N279" s="198"/>
      <c r="O279" s="198"/>
      <c r="P279" s="198"/>
      <c r="Q279" s="198"/>
    </row>
    <row r="280" spans="7:17" hidden="1" x14ac:dyDescent="0.3">
      <c r="G280" s="198"/>
      <c r="H280" s="198"/>
      <c r="I280" s="198"/>
      <c r="J280" s="198"/>
      <c r="K280" s="198"/>
      <c r="L280" s="198"/>
      <c r="M280" s="198"/>
      <c r="N280" s="198"/>
      <c r="O280" s="198"/>
      <c r="P280" s="198"/>
      <c r="Q280" s="198"/>
    </row>
    <row r="281" spans="7:17" hidden="1" x14ac:dyDescent="0.3">
      <c r="G281" s="198"/>
      <c r="H281" s="198"/>
      <c r="I281" s="198"/>
      <c r="J281" s="198"/>
      <c r="K281" s="198"/>
      <c r="L281" s="198"/>
      <c r="M281" s="198"/>
      <c r="N281" s="198"/>
      <c r="O281" s="198"/>
      <c r="P281" s="198"/>
      <c r="Q281" s="198"/>
    </row>
    <row r="282" spans="7:17" hidden="1" x14ac:dyDescent="0.3">
      <c r="G282" s="198"/>
      <c r="H282" s="198"/>
      <c r="I282" s="198"/>
      <c r="J282" s="198"/>
      <c r="K282" s="198"/>
      <c r="L282" s="198"/>
      <c r="M282" s="198"/>
      <c r="N282" s="198"/>
      <c r="O282" s="198"/>
      <c r="P282" s="198"/>
      <c r="Q282" s="198"/>
    </row>
    <row r="283" spans="7:17" hidden="1" x14ac:dyDescent="0.3">
      <c r="G283" s="198"/>
      <c r="H283" s="198"/>
      <c r="I283" s="198"/>
      <c r="J283" s="198"/>
      <c r="K283" s="198"/>
      <c r="L283" s="198"/>
      <c r="M283" s="198"/>
      <c r="N283" s="198"/>
      <c r="O283" s="198"/>
      <c r="P283" s="198"/>
      <c r="Q283" s="198"/>
    </row>
    <row r="284" spans="7:17" hidden="1" x14ac:dyDescent="0.3">
      <c r="G284" s="198"/>
      <c r="H284" s="198"/>
      <c r="I284" s="198"/>
      <c r="J284" s="198"/>
      <c r="K284" s="198"/>
      <c r="L284" s="198"/>
      <c r="M284" s="198"/>
      <c r="N284" s="198"/>
      <c r="O284" s="198"/>
      <c r="P284" s="198"/>
      <c r="Q284" s="198"/>
    </row>
    <row r="285" spans="7:17" hidden="1" x14ac:dyDescent="0.3">
      <c r="G285" s="198"/>
      <c r="H285" s="198"/>
      <c r="I285" s="198"/>
      <c r="J285" s="198"/>
      <c r="K285" s="198"/>
      <c r="L285" s="198"/>
      <c r="M285" s="198"/>
      <c r="N285" s="198"/>
      <c r="O285" s="198"/>
      <c r="P285" s="198"/>
      <c r="Q285" s="198"/>
    </row>
    <row r="286" spans="7:17" hidden="1" x14ac:dyDescent="0.3">
      <c r="G286" s="198"/>
      <c r="H286" s="198"/>
      <c r="I286" s="198"/>
      <c r="J286" s="198"/>
      <c r="K286" s="198"/>
      <c r="L286" s="198"/>
      <c r="M286" s="198"/>
      <c r="N286" s="198"/>
      <c r="O286" s="198"/>
      <c r="P286" s="198"/>
      <c r="Q286" s="198"/>
    </row>
    <row r="287" spans="7:17" hidden="1" x14ac:dyDescent="0.3">
      <c r="G287" s="198"/>
      <c r="H287" s="198"/>
      <c r="I287" s="198"/>
      <c r="J287" s="198"/>
      <c r="K287" s="198"/>
      <c r="L287" s="198"/>
      <c r="M287" s="198"/>
      <c r="N287" s="198"/>
      <c r="O287" s="198"/>
      <c r="P287" s="198"/>
      <c r="Q287" s="198"/>
    </row>
    <row r="288" spans="7:17" hidden="1" x14ac:dyDescent="0.3">
      <c r="G288" s="198"/>
      <c r="H288" s="198"/>
      <c r="I288" s="198"/>
      <c r="J288" s="198"/>
      <c r="K288" s="198"/>
      <c r="L288" s="198"/>
      <c r="M288" s="198"/>
      <c r="N288" s="198"/>
      <c r="O288" s="198"/>
      <c r="P288" s="198"/>
      <c r="Q288" s="198"/>
    </row>
    <row r="289" spans="7:17" hidden="1" x14ac:dyDescent="0.3">
      <c r="G289" s="198"/>
      <c r="H289" s="198"/>
      <c r="I289" s="198"/>
      <c r="J289" s="198"/>
      <c r="K289" s="198"/>
      <c r="L289" s="198"/>
      <c r="M289" s="198"/>
      <c r="N289" s="198"/>
      <c r="O289" s="198"/>
      <c r="P289" s="198"/>
      <c r="Q289" s="198"/>
    </row>
    <row r="290" spans="7:17" hidden="1" x14ac:dyDescent="0.3">
      <c r="G290" s="198"/>
      <c r="H290" s="198"/>
      <c r="I290" s="198"/>
      <c r="J290" s="198"/>
      <c r="K290" s="198"/>
      <c r="L290" s="198"/>
      <c r="M290" s="198"/>
      <c r="N290" s="198"/>
      <c r="O290" s="198"/>
      <c r="P290" s="198"/>
      <c r="Q290" s="198"/>
    </row>
    <row r="291" spans="7:17" hidden="1" x14ac:dyDescent="0.3">
      <c r="G291" s="198"/>
      <c r="H291" s="198"/>
      <c r="I291" s="198"/>
      <c r="J291" s="198"/>
      <c r="K291" s="198"/>
      <c r="L291" s="198"/>
      <c r="M291" s="198"/>
      <c r="N291" s="198"/>
      <c r="O291" s="198"/>
      <c r="P291" s="198"/>
      <c r="Q291" s="198"/>
    </row>
    <row r="292" spans="7:17" hidden="1" x14ac:dyDescent="0.3">
      <c r="G292" s="198"/>
      <c r="H292" s="198"/>
      <c r="I292" s="198"/>
      <c r="J292" s="198"/>
      <c r="K292" s="198"/>
      <c r="L292" s="198"/>
      <c r="M292" s="198"/>
      <c r="N292" s="198"/>
      <c r="O292" s="198"/>
      <c r="P292" s="198"/>
      <c r="Q292" s="198"/>
    </row>
    <row r="293" spans="7:17" hidden="1" x14ac:dyDescent="0.3">
      <c r="G293" s="198"/>
      <c r="H293" s="198"/>
      <c r="I293" s="198"/>
      <c r="J293" s="198"/>
      <c r="K293" s="198"/>
      <c r="L293" s="198"/>
      <c r="M293" s="198"/>
      <c r="N293" s="198"/>
      <c r="O293" s="198"/>
      <c r="P293" s="198"/>
      <c r="Q293" s="198"/>
    </row>
    <row r="294" spans="7:17" hidden="1" x14ac:dyDescent="0.3">
      <c r="G294" s="198"/>
      <c r="H294" s="198"/>
      <c r="I294" s="198"/>
      <c r="J294" s="198"/>
      <c r="K294" s="198"/>
      <c r="L294" s="198"/>
      <c r="M294" s="198"/>
      <c r="N294" s="198"/>
      <c r="O294" s="198"/>
      <c r="P294" s="198"/>
      <c r="Q294" s="198"/>
    </row>
    <row r="295" spans="7:17" hidden="1" x14ac:dyDescent="0.3">
      <c r="G295" s="198"/>
      <c r="H295" s="198"/>
      <c r="I295" s="198"/>
      <c r="J295" s="198"/>
      <c r="K295" s="198"/>
      <c r="L295" s="198"/>
      <c r="M295" s="198"/>
      <c r="N295" s="198"/>
      <c r="O295" s="198"/>
      <c r="P295" s="198"/>
      <c r="Q295" s="198"/>
    </row>
    <row r="296" spans="7:17" hidden="1" x14ac:dyDescent="0.3">
      <c r="G296" s="198"/>
      <c r="H296" s="198"/>
      <c r="I296" s="198"/>
      <c r="J296" s="198"/>
      <c r="K296" s="198"/>
      <c r="L296" s="198"/>
      <c r="M296" s="198"/>
      <c r="N296" s="198"/>
      <c r="O296" s="198"/>
      <c r="P296" s="198"/>
      <c r="Q296" s="198"/>
    </row>
    <row r="297" spans="7:17" hidden="1" x14ac:dyDescent="0.3">
      <c r="G297" s="198"/>
      <c r="H297" s="198"/>
      <c r="I297" s="198"/>
      <c r="J297" s="198"/>
      <c r="K297" s="198"/>
      <c r="L297" s="198"/>
      <c r="M297" s="198"/>
      <c r="N297" s="198"/>
      <c r="O297" s="198"/>
      <c r="P297" s="198"/>
      <c r="Q297" s="198"/>
    </row>
    <row r="298" spans="7:17" hidden="1" x14ac:dyDescent="0.3">
      <c r="G298" s="198"/>
      <c r="H298" s="198"/>
      <c r="I298" s="198"/>
      <c r="J298" s="198"/>
      <c r="K298" s="198"/>
      <c r="L298" s="198"/>
      <c r="M298" s="198"/>
      <c r="N298" s="198"/>
      <c r="O298" s="198"/>
      <c r="P298" s="198"/>
      <c r="Q298" s="198"/>
    </row>
    <row r="299" spans="7:17" hidden="1" x14ac:dyDescent="0.3">
      <c r="G299" s="198"/>
      <c r="H299" s="198"/>
      <c r="I299" s="198"/>
      <c r="J299" s="198"/>
      <c r="K299" s="198"/>
      <c r="L299" s="198"/>
      <c r="M299" s="198"/>
      <c r="N299" s="198"/>
      <c r="O299" s="198"/>
      <c r="P299" s="198"/>
      <c r="Q299" s="198"/>
    </row>
    <row r="300" spans="7:17" hidden="1" x14ac:dyDescent="0.3">
      <c r="G300" s="198"/>
      <c r="H300" s="198"/>
      <c r="I300" s="198"/>
      <c r="J300" s="198"/>
      <c r="K300" s="198"/>
      <c r="L300" s="198"/>
      <c r="M300" s="198"/>
      <c r="N300" s="198"/>
      <c r="O300" s="198"/>
      <c r="P300" s="198"/>
      <c r="Q300" s="198"/>
    </row>
    <row r="301" spans="7:17" hidden="1" x14ac:dyDescent="0.3">
      <c r="G301" s="198"/>
      <c r="H301" s="198"/>
      <c r="I301" s="198"/>
      <c r="J301" s="198"/>
      <c r="K301" s="198"/>
      <c r="L301" s="198"/>
      <c r="M301" s="198"/>
      <c r="N301" s="198"/>
      <c r="O301" s="198"/>
      <c r="P301" s="198"/>
      <c r="Q301" s="198"/>
    </row>
    <row r="302" spans="7:17" hidden="1" x14ac:dyDescent="0.3">
      <c r="G302" s="198"/>
      <c r="H302" s="198"/>
      <c r="I302" s="198"/>
      <c r="J302" s="198"/>
      <c r="K302" s="198"/>
      <c r="L302" s="198"/>
      <c r="M302" s="198"/>
      <c r="N302" s="198"/>
      <c r="O302" s="198"/>
      <c r="P302" s="198"/>
      <c r="Q302" s="198"/>
    </row>
    <row r="303" spans="7:17" hidden="1" x14ac:dyDescent="0.3">
      <c r="G303" s="198"/>
      <c r="H303" s="198"/>
      <c r="I303" s="198"/>
      <c r="J303" s="198"/>
      <c r="K303" s="198"/>
      <c r="L303" s="198"/>
      <c r="M303" s="198"/>
      <c r="N303" s="198"/>
      <c r="O303" s="198"/>
      <c r="P303" s="198"/>
      <c r="Q303" s="198"/>
    </row>
    <row r="304" spans="7:17" hidden="1" x14ac:dyDescent="0.3">
      <c r="G304" s="198"/>
      <c r="H304" s="198"/>
      <c r="I304" s="198"/>
      <c r="J304" s="198"/>
      <c r="K304" s="198"/>
      <c r="L304" s="198"/>
      <c r="M304" s="198"/>
      <c r="N304" s="198"/>
      <c r="O304" s="198"/>
      <c r="P304" s="198"/>
      <c r="Q304" s="198"/>
    </row>
    <row r="305" spans="7:17" hidden="1" x14ac:dyDescent="0.3">
      <c r="G305" s="198"/>
      <c r="H305" s="198"/>
      <c r="I305" s="198"/>
      <c r="J305" s="198"/>
      <c r="K305" s="198"/>
      <c r="L305" s="198"/>
      <c r="M305" s="198"/>
      <c r="N305" s="198"/>
      <c r="O305" s="198"/>
      <c r="P305" s="198"/>
      <c r="Q305" s="198"/>
    </row>
    <row r="306" spans="7:17" hidden="1" x14ac:dyDescent="0.3">
      <c r="G306" s="198"/>
      <c r="H306" s="198"/>
      <c r="I306" s="198"/>
      <c r="J306" s="198"/>
      <c r="K306" s="198"/>
      <c r="L306" s="198"/>
      <c r="M306" s="198"/>
      <c r="N306" s="198"/>
      <c r="O306" s="198"/>
      <c r="P306" s="198"/>
      <c r="Q306" s="198"/>
    </row>
    <row r="307" spans="7:17" hidden="1" x14ac:dyDescent="0.3"/>
    <row r="308" spans="7:17" hidden="1" x14ac:dyDescent="0.3"/>
    <row r="309" spans="7:17" s="195" customFormat="1" hidden="1" x14ac:dyDescent="0.3"/>
  </sheetData>
  <sheetProtection password="CE2F" sheet="1" objects="1" scenarios="1" formatCells="0" formatColumns="0" formatRows="0"/>
  <mergeCells count="6">
    <mergeCell ref="O5:Q5"/>
    <mergeCell ref="B5:B6"/>
    <mergeCell ref="H5:H6"/>
    <mergeCell ref="I5:L5"/>
    <mergeCell ref="C5:F5"/>
    <mergeCell ref="N5:N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
  <sheetViews>
    <sheetView showGridLines="0" workbookViewId="0">
      <pane ySplit="6" topLeftCell="A1196" activePane="bottomLeft" state="frozen"/>
      <selection activeCell="E1" sqref="E1"/>
      <selection pane="bottomLeft" activeCell="E2" sqref="E2"/>
    </sheetView>
  </sheetViews>
  <sheetFormatPr defaultRowHeight="14.4" x14ac:dyDescent="0.3"/>
  <cols>
    <col min="1" max="10" width="8.88671875" style="127"/>
    <col min="11" max="11" width="14.109375" style="127" bestFit="1" customWidth="1"/>
    <col min="12" max="12" width="8.88671875" style="127"/>
    <col min="13" max="13" width="10.44140625" style="127" bestFit="1" customWidth="1"/>
    <col min="14" max="14" width="10.77734375" style="127" bestFit="1" customWidth="1"/>
    <col min="15" max="15" width="6.88671875" style="127" bestFit="1" customWidth="1"/>
    <col min="16" max="16" width="8.6640625" style="127" customWidth="1"/>
    <col min="17" max="16384" width="8.88671875" style="127"/>
  </cols>
  <sheetData>
    <row r="1" spans="1:40" x14ac:dyDescent="0.3">
      <c r="M1" s="296"/>
      <c r="N1" s="296"/>
      <c r="O1" s="297"/>
      <c r="P1" s="297"/>
      <c r="Q1" s="297"/>
      <c r="R1" s="297"/>
      <c r="S1" s="297"/>
      <c r="T1" s="297"/>
      <c r="U1" s="297"/>
      <c r="V1" s="297"/>
      <c r="W1" s="297"/>
    </row>
    <row r="2" spans="1:40" ht="14.4" customHeight="1" x14ac:dyDescent="0.3">
      <c r="M2" s="296"/>
      <c r="N2" s="296"/>
      <c r="O2" s="298"/>
      <c r="P2" s="298"/>
      <c r="Q2" s="298"/>
      <c r="R2" s="298"/>
      <c r="S2" s="298"/>
      <c r="T2" s="298"/>
      <c r="U2" s="298"/>
      <c r="V2" s="298"/>
      <c r="W2" s="298"/>
    </row>
    <row r="3" spans="1:40" ht="16.2" customHeight="1" x14ac:dyDescent="0.3">
      <c r="M3" s="296"/>
      <c r="N3" s="296"/>
      <c r="O3" s="297"/>
      <c r="P3" s="297" t="s">
        <v>3</v>
      </c>
      <c r="Q3" s="297"/>
      <c r="R3" s="297"/>
      <c r="S3" s="297"/>
      <c r="T3" s="297"/>
      <c r="U3" s="297"/>
      <c r="V3" s="297"/>
      <c r="W3" s="297"/>
      <c r="Y3" s="127" t="s">
        <v>279</v>
      </c>
      <c r="AA3" s="127" t="s">
        <v>23</v>
      </c>
      <c r="AI3" s="127" t="s">
        <v>222</v>
      </c>
    </row>
    <row r="4" spans="1:40" x14ac:dyDescent="0.3">
      <c r="B4" s="127" t="s">
        <v>280</v>
      </c>
      <c r="C4" s="127" t="s">
        <v>281</v>
      </c>
      <c r="D4" s="127" t="s">
        <v>282</v>
      </c>
    </row>
    <row r="5" spans="1:40" x14ac:dyDescent="0.3">
      <c r="A5" s="127">
        <f>'Search Invoice'!F6</f>
        <v>3</v>
      </c>
      <c r="E5" s="127" t="s">
        <v>272</v>
      </c>
      <c r="K5" s="127" t="str">
        <f ca="1">"["&amp;Setup!F5&amp;"]'Invoice ("&amp;L5&amp;")'!C5"</f>
        <v>[Invoice Creator Lite V3.0.xlsx]'Invoice (2)'!C5</v>
      </c>
      <c r="L5" s="127">
        <f ca="1">SUMPRODUCT((P7:P1506&lt;&gt;"")*1)+1</f>
        <v>2</v>
      </c>
      <c r="O5" s="127" t="s">
        <v>99</v>
      </c>
      <c r="P5" s="127" t="s">
        <v>100</v>
      </c>
      <c r="Q5" s="127" t="s">
        <v>101</v>
      </c>
      <c r="R5" s="127" t="s">
        <v>102</v>
      </c>
      <c r="S5" s="127" t="s">
        <v>202</v>
      </c>
      <c r="T5" s="127" t="s">
        <v>203</v>
      </c>
      <c r="U5" s="127" t="s">
        <v>104</v>
      </c>
      <c r="V5" s="127" t="s">
        <v>105</v>
      </c>
      <c r="W5" s="127" t="s">
        <v>106</v>
      </c>
      <c r="X5" s="127" t="s">
        <v>204</v>
      </c>
      <c r="Y5" s="127" t="s">
        <v>205</v>
      </c>
      <c r="Z5" s="127" t="s">
        <v>206</v>
      </c>
      <c r="AA5" s="127" t="s">
        <v>207</v>
      </c>
      <c r="AB5" s="127" t="s">
        <v>208</v>
      </c>
      <c r="AC5" s="127" t="s">
        <v>209</v>
      </c>
      <c r="AD5" s="127" t="s">
        <v>210</v>
      </c>
      <c r="AE5" s="127" t="s">
        <v>114</v>
      </c>
      <c r="AF5" s="127" t="s">
        <v>115</v>
      </c>
      <c r="AG5" s="127" t="s">
        <v>212</v>
      </c>
      <c r="AH5" s="127" t="s">
        <v>213</v>
      </c>
      <c r="AI5" s="127" t="s">
        <v>227</v>
      </c>
      <c r="AJ5" s="127" t="s">
        <v>228</v>
      </c>
    </row>
    <row r="6" spans="1:40" s="299" customFormat="1" ht="28.2" customHeight="1" x14ac:dyDescent="0.3">
      <c r="B6" s="299">
        <v>0</v>
      </c>
      <c r="C6" s="299">
        <v>0</v>
      </c>
      <c r="D6" s="299">
        <v>0</v>
      </c>
      <c r="E6" s="299">
        <v>0</v>
      </c>
      <c r="F6" s="299" t="s">
        <v>271</v>
      </c>
      <c r="G6" s="299" t="s">
        <v>27</v>
      </c>
      <c r="H6" s="299" t="s">
        <v>266</v>
      </c>
      <c r="I6" s="299" t="s">
        <v>267</v>
      </c>
      <c r="J6" s="299">
        <v>0</v>
      </c>
      <c r="K6" s="299" t="s">
        <v>103</v>
      </c>
      <c r="N6" s="300" t="s">
        <v>98</v>
      </c>
      <c r="O6" s="300" t="s">
        <v>97</v>
      </c>
      <c r="P6" s="300" t="str">
        <f>Setup!$G30</f>
        <v>Name</v>
      </c>
      <c r="Q6" s="300" t="str">
        <f>Setup!$G31</f>
        <v>Address</v>
      </c>
      <c r="R6" s="300" t="str">
        <f>Setup!$G32</f>
        <v>City</v>
      </c>
      <c r="S6" s="300" t="str">
        <f>Setup!$G33</f>
        <v>State</v>
      </c>
      <c r="T6" s="300" t="str">
        <f>Setup!$G34</f>
        <v>Country</v>
      </c>
      <c r="U6" s="300" t="str">
        <f>Setup!$G36</f>
        <v>Phone</v>
      </c>
      <c r="V6" s="300" t="str">
        <f>Setup!$G38</f>
        <v>Email</v>
      </c>
      <c r="W6" s="300" t="str">
        <f>Setup!$G40</f>
        <v>Attn</v>
      </c>
      <c r="X6" s="294" t="str">
        <f>Setup!$G46</f>
        <v>No</v>
      </c>
      <c r="Y6" s="294" t="str">
        <f>Setup!$G47</f>
        <v>Date</v>
      </c>
      <c r="Z6" s="294" t="str">
        <f>Setup!$G48</f>
        <v>Payment Terms</v>
      </c>
      <c r="AA6" s="294" t="str">
        <f>Setup!$G49</f>
        <v>Due Date</v>
      </c>
      <c r="AB6" s="294" t="str">
        <f>Setup!$G50</f>
        <v>Job Order No</v>
      </c>
      <c r="AC6" s="294" t="str">
        <f>Setup!$G53</f>
        <v>Customer Order No</v>
      </c>
      <c r="AD6" s="294" t="str">
        <f>Setup!$G54</f>
        <v>PO No</v>
      </c>
      <c r="AE6" s="299" t="s">
        <v>258</v>
      </c>
      <c r="AF6" s="299" t="s">
        <v>33</v>
      </c>
      <c r="AG6" s="299" t="s">
        <v>43</v>
      </c>
      <c r="AH6" s="295" t="str">
        <f>Setup!$G71</f>
        <v>Grand Total</v>
      </c>
      <c r="AI6" s="299" t="s">
        <v>222</v>
      </c>
      <c r="AJ6" s="299" t="s">
        <v>237</v>
      </c>
    </row>
    <row r="7" spans="1:40" x14ac:dyDescent="0.3">
      <c r="A7" s="127">
        <f ca="1">IF('Search Invoice'!$E$7="Issue Date",B7,IF('Search Invoice'!$E$7="Due Date",C7,D7))</f>
        <v>0</v>
      </c>
      <c r="B7" s="127">
        <f t="shared" ref="B7:C10" ca="1" si="0">IFERROR(IF(H7=$A$5,B6+1,B6),B6)</f>
        <v>0</v>
      </c>
      <c r="C7" s="127">
        <f t="shared" ca="1" si="0"/>
        <v>0</v>
      </c>
      <c r="D7" s="127">
        <f ca="1">IFERROR(IF(MONTH(AI7)=$A$5,D6+1,D6),D6)</f>
        <v>0</v>
      </c>
      <c r="E7" s="127">
        <f ca="1">IF(AND(P7&lt;&gt;"",F7=""),E6+1,E6)</f>
        <v>0</v>
      </c>
      <c r="F7" s="127" t="str">
        <f ca="1">IFERROR(AI7-AA7,"")</f>
        <v/>
      </c>
      <c r="G7" s="127">
        <f t="shared" ref="G7:G16" ca="1" si="1">HLOOKUP(G$6,$AH$6:$AH$1506,$J7+1,FALSE)</f>
        <v>0</v>
      </c>
      <c r="H7" s="127" t="str">
        <f ca="1">IFERROR(MONTH(Y7),"")</f>
        <v/>
      </c>
      <c r="I7" s="127" t="str">
        <f ca="1">IFERROR(MONTH(AA7),"")</f>
        <v/>
      </c>
      <c r="J7" s="127">
        <v>1</v>
      </c>
      <c r="K7" s="127" t="s">
        <v>108</v>
      </c>
      <c r="M7" s="127" t="s">
        <v>56</v>
      </c>
      <c r="N7" s="127" t="str">
        <f t="shared" ref="N7:N16" ca="1" si="2">IFERROR(INDIRECT("'"&amp;$M7&amp;"'!"&amp;N$5),"")</f>
        <v/>
      </c>
      <c r="O7" s="127">
        <v>1</v>
      </c>
      <c r="P7" s="127" t="str">
        <f t="shared" ref="P7:Y16" ca="1" si="3">IFERROR(IF(INDIRECT("'"&amp;$M7&amp;"'!"&amp;P$5)&lt;&gt;"",INDIRECT("'"&amp;$M7&amp;"'!"&amp;P$5),""),"")</f>
        <v/>
      </c>
      <c r="Q7" s="127" t="str">
        <f t="shared" ca="1" si="3"/>
        <v/>
      </c>
      <c r="R7" s="127" t="str">
        <f t="shared" ca="1" si="3"/>
        <v/>
      </c>
      <c r="S7" s="127" t="str">
        <f t="shared" ca="1" si="3"/>
        <v/>
      </c>
      <c r="T7" s="127" t="str">
        <f t="shared" ca="1" si="3"/>
        <v/>
      </c>
      <c r="U7" s="127" t="str">
        <f t="shared" ca="1" si="3"/>
        <v/>
      </c>
      <c r="V7" s="127" t="str">
        <f t="shared" ca="1" si="3"/>
        <v/>
      </c>
      <c r="W7" s="127" t="str">
        <f t="shared" ca="1" si="3"/>
        <v/>
      </c>
      <c r="X7" s="127" t="str">
        <f t="shared" ca="1" si="3"/>
        <v/>
      </c>
      <c r="Y7" s="127" t="str">
        <f t="shared" ca="1" si="3"/>
        <v/>
      </c>
      <c r="Z7" s="127" t="str">
        <f t="shared" ref="Z7:AG16" ca="1" si="4">IFERROR(IF(INDIRECT("'"&amp;$M7&amp;"'!"&amp;Z$5)&lt;&gt;"",INDIRECT("'"&amp;$M7&amp;"'!"&amp;Z$5),""),"")</f>
        <v/>
      </c>
      <c r="AA7" s="127" t="str">
        <f t="shared" ca="1" si="4"/>
        <v/>
      </c>
      <c r="AB7" s="127" t="str">
        <f t="shared" ca="1" si="4"/>
        <v/>
      </c>
      <c r="AC7" s="127" t="str">
        <f t="shared" ca="1" si="4"/>
        <v/>
      </c>
      <c r="AD7" s="127" t="str">
        <f t="shared" ca="1" si="4"/>
        <v/>
      </c>
      <c r="AE7" s="127" t="str">
        <f t="shared" ca="1" si="4"/>
        <v/>
      </c>
      <c r="AF7" s="127" t="str">
        <f t="shared" ca="1" si="4"/>
        <v/>
      </c>
      <c r="AG7" s="127" t="str">
        <f t="shared" ca="1" si="4"/>
        <v/>
      </c>
      <c r="AH7" s="127">
        <f ca="1">IFERROR(IF(INDIRECT("'"&amp;$M7&amp;"'!"&amp;AH$5)&lt;&gt;"",INDIRECT("'"&amp;$M7&amp;"'!"&amp;AH$5),0),0)</f>
        <v>0</v>
      </c>
      <c r="AI7" s="127" t="str">
        <f t="shared" ref="AI7:AJ16" ca="1" si="5">IFERROR(IF(INDIRECT("'"&amp;$M7&amp;"'!"&amp;AI$5)&lt;&gt;"",INDIRECT("'"&amp;$M7&amp;"'!"&amp;AI$5),""),"")</f>
        <v/>
      </c>
      <c r="AJ7" s="127" t="str">
        <f t="shared" ca="1" si="5"/>
        <v/>
      </c>
      <c r="AM7" s="127" t="s">
        <v>277</v>
      </c>
      <c r="AN7" s="127">
        <v>1</v>
      </c>
    </row>
    <row r="8" spans="1:40" x14ac:dyDescent="0.3">
      <c r="A8" s="127">
        <f ca="1">IF('Search Invoice'!$E$7="Issue Date",B8,IF('Search Invoice'!$E$7="Due Date",C8,D8))</f>
        <v>0</v>
      </c>
      <c r="B8" s="127">
        <f t="shared" ca="1" si="0"/>
        <v>0</v>
      </c>
      <c r="C8" s="127">
        <f t="shared" ca="1" si="0"/>
        <v>0</v>
      </c>
      <c r="D8" s="127">
        <f ca="1">IFERROR(IF(MONTH(AI8)=$A$5,D7+1,D7),D7)</f>
        <v>0</v>
      </c>
      <c r="E8" s="127">
        <f t="shared" ref="E8:E10" ca="1" si="6">IF(AND(P8&lt;&gt;"",F8=""),E7+1,E7)</f>
        <v>1</v>
      </c>
      <c r="F8" s="127" t="str">
        <f t="shared" ref="F8:F10" ca="1" si="7">IFERROR(AI8-AA8,"")</f>
        <v/>
      </c>
      <c r="G8" s="127">
        <f t="shared" ca="1" si="1"/>
        <v>0</v>
      </c>
      <c r="H8" s="127" t="str">
        <f ca="1">IFERROR(MONTH(Y8),"")</f>
        <v/>
      </c>
      <c r="I8" s="127" t="str">
        <f t="shared" ref="I8:I10" ca="1" si="8">IFERROR(MONTH(AA8),"")</f>
        <v/>
      </c>
      <c r="J8" s="127">
        <f>J7+1</f>
        <v>2</v>
      </c>
      <c r="K8" s="127" t="str">
        <f t="shared" ref="K8:K16" si="9">"'Invoice ("&amp;J8&amp;")'!"&amp;$K$6</f>
        <v>'Invoice (2)'!E13</v>
      </c>
      <c r="M8" s="127" t="str">
        <f>"Invoice ("&amp;J8&amp;")"</f>
        <v>Invoice (2)</v>
      </c>
      <c r="N8" s="127" t="str">
        <f t="shared" ca="1" si="2"/>
        <v/>
      </c>
      <c r="O8" s="127">
        <v>2</v>
      </c>
      <c r="P8" s="127" t="str">
        <f t="shared" ca="1" si="3"/>
        <v>XYZ Incorporated</v>
      </c>
      <c r="Q8" s="127">
        <f t="shared" ca="1" si="3"/>
        <v>0</v>
      </c>
      <c r="R8" s="127">
        <f t="shared" ca="1" si="3"/>
        <v>0</v>
      </c>
      <c r="S8" s="127">
        <f t="shared" ca="1" si="3"/>
        <v>0</v>
      </c>
      <c r="T8" s="127">
        <f t="shared" ca="1" si="3"/>
        <v>0</v>
      </c>
      <c r="U8" s="127">
        <f t="shared" ca="1" si="3"/>
        <v>0</v>
      </c>
      <c r="V8" s="127">
        <f t="shared" ca="1" si="3"/>
        <v>0</v>
      </c>
      <c r="W8" s="127">
        <f t="shared" ca="1" si="3"/>
        <v>0</v>
      </c>
      <c r="X8" s="127" t="str">
        <f t="shared" ca="1" si="3"/>
        <v/>
      </c>
      <c r="Y8" s="127" t="str">
        <f t="shared" ca="1" si="3"/>
        <v/>
      </c>
      <c r="Z8" s="127" t="str">
        <f t="shared" ca="1" si="4"/>
        <v/>
      </c>
      <c r="AA8" s="127" t="str">
        <f t="shared" ca="1" si="4"/>
        <v/>
      </c>
      <c r="AB8" s="127" t="str">
        <f t="shared" ca="1" si="4"/>
        <v/>
      </c>
      <c r="AC8" s="127" t="str">
        <f t="shared" ca="1" si="4"/>
        <v/>
      </c>
      <c r="AD8" s="127" t="str">
        <f t="shared" ca="1" si="4"/>
        <v/>
      </c>
      <c r="AE8" s="127">
        <f t="shared" ca="1" si="4"/>
        <v>0</v>
      </c>
      <c r="AF8" s="127">
        <f t="shared" ca="1" si="4"/>
        <v>0</v>
      </c>
      <c r="AG8" s="127">
        <f t="shared" ca="1" si="4"/>
        <v>0</v>
      </c>
      <c r="AH8" s="127">
        <f t="shared" ref="AH8:AH16" ca="1" si="10">IFERROR(IF(INDIRECT("'"&amp;$M8&amp;"'!"&amp;AH$5)&lt;&gt;"",INDIRECT("'"&amp;$M8&amp;"'!"&amp;AH$5),0),0)</f>
        <v>0</v>
      </c>
      <c r="AI8" s="127" t="str">
        <f t="shared" ca="1" si="5"/>
        <v/>
      </c>
      <c r="AJ8" s="127" t="str">
        <f t="shared" ca="1" si="5"/>
        <v/>
      </c>
      <c r="AM8" s="127" t="s">
        <v>284</v>
      </c>
      <c r="AN8" s="127">
        <v>2</v>
      </c>
    </row>
    <row r="9" spans="1:40" x14ac:dyDescent="0.3">
      <c r="A9" s="127">
        <f ca="1">IF('Search Invoice'!$E$7="Issue Date",B9,IF('Search Invoice'!$E$7="Due Date",C9,D9))</f>
        <v>0</v>
      </c>
      <c r="B9" s="127">
        <f t="shared" ca="1" si="0"/>
        <v>0</v>
      </c>
      <c r="C9" s="127">
        <f t="shared" ca="1" si="0"/>
        <v>0</v>
      </c>
      <c r="D9" s="127">
        <f ca="1">IFERROR(IF(MONTH(AI9)=$A$5,D8+1,D8),D8)</f>
        <v>0</v>
      </c>
      <c r="E9" s="127">
        <f t="shared" ca="1" si="6"/>
        <v>1</v>
      </c>
      <c r="F9" s="127" t="str">
        <f t="shared" ca="1" si="7"/>
        <v/>
      </c>
      <c r="G9" s="127">
        <f t="shared" ca="1" si="1"/>
        <v>0</v>
      </c>
      <c r="H9" s="127" t="str">
        <f t="shared" ref="H9:H10" ca="1" si="11">IFERROR(MONTH(Y9),"")</f>
        <v/>
      </c>
      <c r="I9" s="127" t="str">
        <f t="shared" ca="1" si="8"/>
        <v/>
      </c>
      <c r="J9" s="127">
        <f t="shared" ref="J9:J16" si="12">J8+1</f>
        <v>3</v>
      </c>
      <c r="K9" s="127" t="str">
        <f t="shared" si="9"/>
        <v>'Invoice (3)'!E13</v>
      </c>
      <c r="M9" s="127" t="str">
        <f t="shared" ref="M9:M10" si="13">"Invoice ("&amp;J9&amp;")"</f>
        <v>Invoice (3)</v>
      </c>
      <c r="N9" s="127" t="str">
        <f t="shared" ca="1" si="2"/>
        <v/>
      </c>
      <c r="O9" s="127">
        <v>3</v>
      </c>
      <c r="P9" s="127" t="str">
        <f t="shared" ca="1" si="3"/>
        <v/>
      </c>
      <c r="Q9" s="127" t="str">
        <f t="shared" ca="1" si="3"/>
        <v/>
      </c>
      <c r="R9" s="127" t="str">
        <f t="shared" ca="1" si="3"/>
        <v/>
      </c>
      <c r="S9" s="127" t="str">
        <f t="shared" ca="1" si="3"/>
        <v/>
      </c>
      <c r="T9" s="127" t="str">
        <f t="shared" ca="1" si="3"/>
        <v/>
      </c>
      <c r="U9" s="127" t="str">
        <f t="shared" ca="1" si="3"/>
        <v/>
      </c>
      <c r="V9" s="127" t="str">
        <f t="shared" ca="1" si="3"/>
        <v/>
      </c>
      <c r="W9" s="127" t="str">
        <f t="shared" ca="1" si="3"/>
        <v/>
      </c>
      <c r="X9" s="127" t="str">
        <f t="shared" ca="1" si="3"/>
        <v/>
      </c>
      <c r="Y9" s="127" t="str">
        <f t="shared" ca="1" si="3"/>
        <v/>
      </c>
      <c r="Z9" s="127" t="str">
        <f t="shared" ca="1" si="4"/>
        <v/>
      </c>
      <c r="AA9" s="127" t="str">
        <f t="shared" ca="1" si="4"/>
        <v/>
      </c>
      <c r="AB9" s="127" t="str">
        <f t="shared" ca="1" si="4"/>
        <v/>
      </c>
      <c r="AC9" s="127" t="str">
        <f t="shared" ca="1" si="4"/>
        <v/>
      </c>
      <c r="AD9" s="127" t="str">
        <f t="shared" ca="1" si="4"/>
        <v/>
      </c>
      <c r="AE9" s="127">
        <f t="shared" ca="1" si="4"/>
        <v>0</v>
      </c>
      <c r="AF9" s="127">
        <f t="shared" ca="1" si="4"/>
        <v>0</v>
      </c>
      <c r="AG9" s="127">
        <f t="shared" ca="1" si="4"/>
        <v>0</v>
      </c>
      <c r="AH9" s="127">
        <f t="shared" ca="1" si="10"/>
        <v>0</v>
      </c>
      <c r="AI9" s="127" t="str">
        <f t="shared" ca="1" si="5"/>
        <v/>
      </c>
      <c r="AJ9" s="127" t="str">
        <f t="shared" ca="1" si="5"/>
        <v/>
      </c>
      <c r="AM9" s="127" t="s">
        <v>283</v>
      </c>
      <c r="AN9" s="127">
        <v>3</v>
      </c>
    </row>
    <row r="10" spans="1:40" x14ac:dyDescent="0.3">
      <c r="A10" s="127">
        <f ca="1">IF('Search Invoice'!$E$7="Issue Date",B10,IF('Search Invoice'!$E$7="Due Date",C10,D10))</f>
        <v>0</v>
      </c>
      <c r="B10" s="127">
        <f t="shared" ca="1" si="0"/>
        <v>0</v>
      </c>
      <c r="C10" s="127">
        <f t="shared" ca="1" si="0"/>
        <v>0</v>
      </c>
      <c r="D10" s="127">
        <f ca="1">IFERROR(IF(MONTH(AI10)=$A$5,D9+1,D9),D9)</f>
        <v>0</v>
      </c>
      <c r="E10" s="127">
        <f t="shared" ca="1" si="6"/>
        <v>1</v>
      </c>
      <c r="F10" s="127" t="str">
        <f t="shared" ca="1" si="7"/>
        <v/>
      </c>
      <c r="G10" s="127">
        <f t="shared" ca="1" si="1"/>
        <v>0</v>
      </c>
      <c r="H10" s="127" t="str">
        <f t="shared" ca="1" si="11"/>
        <v/>
      </c>
      <c r="I10" s="127" t="str">
        <f t="shared" ca="1" si="8"/>
        <v/>
      </c>
      <c r="J10" s="127">
        <f t="shared" si="12"/>
        <v>4</v>
      </c>
      <c r="K10" s="127" t="str">
        <f t="shared" si="9"/>
        <v>'Invoice (4)'!E13</v>
      </c>
      <c r="M10" s="127" t="str">
        <f t="shared" si="13"/>
        <v>Invoice (4)</v>
      </c>
      <c r="N10" s="127" t="str">
        <f t="shared" ca="1" si="2"/>
        <v/>
      </c>
      <c r="O10" s="127">
        <v>4</v>
      </c>
      <c r="P10" s="127" t="str">
        <f t="shared" ca="1" si="3"/>
        <v/>
      </c>
      <c r="Q10" s="127" t="str">
        <f t="shared" ca="1" si="3"/>
        <v/>
      </c>
      <c r="R10" s="127" t="str">
        <f t="shared" ca="1" si="3"/>
        <v/>
      </c>
      <c r="S10" s="127" t="str">
        <f t="shared" ca="1" si="3"/>
        <v/>
      </c>
      <c r="T10" s="127" t="str">
        <f t="shared" ca="1" si="3"/>
        <v/>
      </c>
      <c r="U10" s="127" t="str">
        <f t="shared" ca="1" si="3"/>
        <v/>
      </c>
      <c r="V10" s="127" t="str">
        <f t="shared" ca="1" si="3"/>
        <v/>
      </c>
      <c r="W10" s="127" t="str">
        <f t="shared" ca="1" si="3"/>
        <v/>
      </c>
      <c r="X10" s="127" t="str">
        <f t="shared" ca="1" si="3"/>
        <v/>
      </c>
      <c r="Y10" s="127" t="str">
        <f t="shared" ca="1" si="3"/>
        <v/>
      </c>
      <c r="Z10" s="127" t="str">
        <f t="shared" ca="1" si="4"/>
        <v/>
      </c>
      <c r="AA10" s="127" t="str">
        <f t="shared" ca="1" si="4"/>
        <v/>
      </c>
      <c r="AB10" s="127" t="str">
        <f t="shared" ca="1" si="4"/>
        <v/>
      </c>
      <c r="AC10" s="127" t="str">
        <f t="shared" ca="1" si="4"/>
        <v/>
      </c>
      <c r="AD10" s="127" t="str">
        <f t="shared" ca="1" si="4"/>
        <v/>
      </c>
      <c r="AE10" s="127">
        <f t="shared" ca="1" si="4"/>
        <v>0</v>
      </c>
      <c r="AF10" s="127">
        <f t="shared" ca="1" si="4"/>
        <v>0</v>
      </c>
      <c r="AG10" s="127">
        <f t="shared" ca="1" si="4"/>
        <v>0</v>
      </c>
      <c r="AH10" s="127">
        <f t="shared" ca="1" si="10"/>
        <v>0</v>
      </c>
      <c r="AI10" s="127" t="str">
        <f t="shared" ca="1" si="5"/>
        <v/>
      </c>
      <c r="AJ10" s="127" t="str">
        <f t="shared" ca="1" si="5"/>
        <v/>
      </c>
      <c r="AM10" s="127" t="s">
        <v>285</v>
      </c>
      <c r="AN10" s="127">
        <v>4</v>
      </c>
    </row>
    <row r="11" spans="1:40" x14ac:dyDescent="0.3">
      <c r="A11" s="127">
        <f ca="1">IF('Search Invoice'!$E$7="Issue Date",B11,IF('Search Invoice'!$E$7="Due Date",C11,D11))</f>
        <v>0</v>
      </c>
      <c r="B11" s="127">
        <f t="shared" ref="B11:B16" ca="1" si="14">IFERROR(IF(H11=$A$5,B10+1,B10),B10)</f>
        <v>0</v>
      </c>
      <c r="C11" s="127">
        <f t="shared" ref="C11:C16" ca="1" si="15">IFERROR(IF(I11=$A$5,C10+1,C10),C10)</f>
        <v>0</v>
      </c>
      <c r="D11" s="127">
        <f t="shared" ref="D11:D16" ca="1" si="16">IFERROR(IF(MONTH(AI11)=$A$5,D10+1,D10),D10)</f>
        <v>0</v>
      </c>
      <c r="E11" s="127">
        <f t="shared" ref="E11:E16" ca="1" si="17">IF(AND(P11&lt;&gt;"",F11=""),E10+1,E10)</f>
        <v>1</v>
      </c>
      <c r="F11" s="127" t="str">
        <f t="shared" ref="F11:F16" ca="1" si="18">IFERROR(AI11-AA11,"")</f>
        <v/>
      </c>
      <c r="G11" s="127">
        <f t="shared" ca="1" si="1"/>
        <v>0</v>
      </c>
      <c r="H11" s="127" t="str">
        <f t="shared" ref="H11:H16" ca="1" si="19">IFERROR(MONTH(Y11),"")</f>
        <v/>
      </c>
      <c r="I11" s="127" t="str">
        <f t="shared" ref="I11:I16" ca="1" si="20">IFERROR(MONTH(AA11),"")</f>
        <v/>
      </c>
      <c r="J11" s="127">
        <f t="shared" si="12"/>
        <v>5</v>
      </c>
      <c r="K11" s="127" t="str">
        <f t="shared" si="9"/>
        <v>'Invoice (5)'!E13</v>
      </c>
      <c r="M11" s="127" t="str">
        <f t="shared" ref="M11:M16" si="21">"Invoice ("&amp;J11&amp;")"</f>
        <v>Invoice (5)</v>
      </c>
      <c r="N11" s="127" t="str">
        <f t="shared" ca="1" si="2"/>
        <v/>
      </c>
      <c r="O11" s="127">
        <v>4</v>
      </c>
      <c r="P11" s="127" t="str">
        <f t="shared" ca="1" si="3"/>
        <v/>
      </c>
      <c r="Q11" s="127" t="str">
        <f t="shared" ca="1" si="3"/>
        <v/>
      </c>
      <c r="R11" s="127" t="str">
        <f t="shared" ca="1" si="3"/>
        <v/>
      </c>
      <c r="S11" s="127" t="str">
        <f t="shared" ca="1" si="3"/>
        <v/>
      </c>
      <c r="T11" s="127" t="str">
        <f t="shared" ca="1" si="3"/>
        <v/>
      </c>
      <c r="U11" s="127" t="str">
        <f t="shared" ca="1" si="3"/>
        <v/>
      </c>
      <c r="V11" s="127" t="str">
        <f t="shared" ca="1" si="3"/>
        <v/>
      </c>
      <c r="W11" s="127" t="str">
        <f t="shared" ca="1" si="3"/>
        <v/>
      </c>
      <c r="X11" s="127" t="str">
        <f t="shared" ca="1" si="3"/>
        <v/>
      </c>
      <c r="Y11" s="127" t="str">
        <f t="shared" ca="1" si="3"/>
        <v/>
      </c>
      <c r="Z11" s="127" t="str">
        <f t="shared" ca="1" si="4"/>
        <v/>
      </c>
      <c r="AA11" s="127" t="str">
        <f t="shared" ca="1" si="4"/>
        <v/>
      </c>
      <c r="AB11" s="127" t="str">
        <f t="shared" ca="1" si="4"/>
        <v/>
      </c>
      <c r="AC11" s="127" t="str">
        <f t="shared" ca="1" si="4"/>
        <v/>
      </c>
      <c r="AD11" s="127" t="str">
        <f t="shared" ca="1" si="4"/>
        <v/>
      </c>
      <c r="AE11" s="127">
        <f t="shared" ca="1" si="4"/>
        <v>0</v>
      </c>
      <c r="AF11" s="127">
        <f t="shared" ca="1" si="4"/>
        <v>0</v>
      </c>
      <c r="AG11" s="127">
        <f t="shared" ca="1" si="4"/>
        <v>0</v>
      </c>
      <c r="AH11" s="127">
        <f t="shared" ca="1" si="10"/>
        <v>0</v>
      </c>
      <c r="AI11" s="127" t="str">
        <f t="shared" ca="1" si="5"/>
        <v/>
      </c>
      <c r="AJ11" s="127" t="str">
        <f t="shared" ca="1" si="5"/>
        <v/>
      </c>
      <c r="AM11" s="127" t="s">
        <v>286</v>
      </c>
      <c r="AN11" s="127">
        <v>5</v>
      </c>
    </row>
    <row r="12" spans="1:40" x14ac:dyDescent="0.3">
      <c r="A12" s="127">
        <f ca="1">IF('Search Invoice'!$E$7="Issue Date",B12,IF('Search Invoice'!$E$7="Due Date",C12,D12))</f>
        <v>0</v>
      </c>
      <c r="B12" s="127">
        <f t="shared" ca="1" si="14"/>
        <v>0</v>
      </c>
      <c r="C12" s="127">
        <f t="shared" ca="1" si="15"/>
        <v>0</v>
      </c>
      <c r="D12" s="127">
        <f t="shared" ca="1" si="16"/>
        <v>0</v>
      </c>
      <c r="E12" s="127">
        <f t="shared" ca="1" si="17"/>
        <v>1</v>
      </c>
      <c r="F12" s="127" t="str">
        <f t="shared" ca="1" si="18"/>
        <v/>
      </c>
      <c r="G12" s="127">
        <f t="shared" ca="1" si="1"/>
        <v>0</v>
      </c>
      <c r="H12" s="127" t="str">
        <f t="shared" ca="1" si="19"/>
        <v/>
      </c>
      <c r="I12" s="127" t="str">
        <f t="shared" ca="1" si="20"/>
        <v/>
      </c>
      <c r="J12" s="127">
        <f t="shared" si="12"/>
        <v>6</v>
      </c>
      <c r="K12" s="127" t="str">
        <f t="shared" si="9"/>
        <v>'Invoice (6)'!E13</v>
      </c>
      <c r="M12" s="127" t="str">
        <f t="shared" si="21"/>
        <v>Invoice (6)</v>
      </c>
      <c r="N12" s="127" t="str">
        <f t="shared" ca="1" si="2"/>
        <v/>
      </c>
      <c r="O12" s="127">
        <v>4</v>
      </c>
      <c r="P12" s="127" t="str">
        <f t="shared" ca="1" si="3"/>
        <v/>
      </c>
      <c r="Q12" s="127" t="str">
        <f t="shared" ca="1" si="3"/>
        <v/>
      </c>
      <c r="R12" s="127" t="str">
        <f t="shared" ca="1" si="3"/>
        <v/>
      </c>
      <c r="S12" s="127" t="str">
        <f t="shared" ca="1" si="3"/>
        <v/>
      </c>
      <c r="T12" s="127" t="str">
        <f t="shared" ca="1" si="3"/>
        <v/>
      </c>
      <c r="U12" s="127" t="str">
        <f t="shared" ca="1" si="3"/>
        <v/>
      </c>
      <c r="V12" s="127" t="str">
        <f t="shared" ca="1" si="3"/>
        <v/>
      </c>
      <c r="W12" s="127" t="str">
        <f t="shared" ca="1" si="3"/>
        <v/>
      </c>
      <c r="X12" s="127" t="str">
        <f t="shared" ca="1" si="3"/>
        <v/>
      </c>
      <c r="Y12" s="127" t="str">
        <f t="shared" ca="1" si="3"/>
        <v/>
      </c>
      <c r="Z12" s="127" t="str">
        <f t="shared" ca="1" si="4"/>
        <v/>
      </c>
      <c r="AA12" s="127" t="str">
        <f t="shared" ca="1" si="4"/>
        <v/>
      </c>
      <c r="AB12" s="127" t="str">
        <f t="shared" ca="1" si="4"/>
        <v/>
      </c>
      <c r="AC12" s="127" t="str">
        <f t="shared" ca="1" si="4"/>
        <v/>
      </c>
      <c r="AD12" s="127" t="str">
        <f t="shared" ca="1" si="4"/>
        <v/>
      </c>
      <c r="AE12" s="127">
        <f t="shared" ca="1" si="4"/>
        <v>0</v>
      </c>
      <c r="AF12" s="127">
        <f t="shared" ca="1" si="4"/>
        <v>0</v>
      </c>
      <c r="AG12" s="127">
        <f t="shared" ca="1" si="4"/>
        <v>0</v>
      </c>
      <c r="AH12" s="127">
        <f t="shared" ca="1" si="10"/>
        <v>0</v>
      </c>
      <c r="AI12" s="127" t="str">
        <f t="shared" ca="1" si="5"/>
        <v/>
      </c>
      <c r="AJ12" s="127" t="str">
        <f t="shared" ca="1" si="5"/>
        <v/>
      </c>
      <c r="AM12" s="127" t="s">
        <v>287</v>
      </c>
      <c r="AN12" s="127">
        <v>6</v>
      </c>
    </row>
    <row r="13" spans="1:40" x14ac:dyDescent="0.3">
      <c r="A13" s="127">
        <f ca="1">IF('Search Invoice'!$E$7="Issue Date",B13,IF('Search Invoice'!$E$7="Due Date",C13,D13))</f>
        <v>0</v>
      </c>
      <c r="B13" s="127">
        <f t="shared" ca="1" si="14"/>
        <v>0</v>
      </c>
      <c r="C13" s="127">
        <f t="shared" ca="1" si="15"/>
        <v>0</v>
      </c>
      <c r="D13" s="127">
        <f t="shared" ca="1" si="16"/>
        <v>0</v>
      </c>
      <c r="E13" s="127">
        <f t="shared" ca="1" si="17"/>
        <v>1</v>
      </c>
      <c r="F13" s="127" t="str">
        <f t="shared" ca="1" si="18"/>
        <v/>
      </c>
      <c r="G13" s="127">
        <f t="shared" ca="1" si="1"/>
        <v>0</v>
      </c>
      <c r="H13" s="127" t="str">
        <f t="shared" ca="1" si="19"/>
        <v/>
      </c>
      <c r="I13" s="127" t="str">
        <f t="shared" ca="1" si="20"/>
        <v/>
      </c>
      <c r="J13" s="127">
        <f t="shared" si="12"/>
        <v>7</v>
      </c>
      <c r="K13" s="127" t="str">
        <f t="shared" si="9"/>
        <v>'Invoice (7)'!E13</v>
      </c>
      <c r="M13" s="127" t="str">
        <f t="shared" si="21"/>
        <v>Invoice (7)</v>
      </c>
      <c r="N13" s="127" t="str">
        <f t="shared" ca="1" si="2"/>
        <v/>
      </c>
      <c r="O13" s="127">
        <v>4</v>
      </c>
      <c r="P13" s="127" t="str">
        <f t="shared" ca="1" si="3"/>
        <v/>
      </c>
      <c r="Q13" s="127" t="str">
        <f t="shared" ca="1" si="3"/>
        <v/>
      </c>
      <c r="R13" s="127" t="str">
        <f t="shared" ca="1" si="3"/>
        <v/>
      </c>
      <c r="S13" s="127" t="str">
        <f t="shared" ca="1" si="3"/>
        <v/>
      </c>
      <c r="T13" s="127" t="str">
        <f t="shared" ca="1" si="3"/>
        <v/>
      </c>
      <c r="U13" s="127" t="str">
        <f t="shared" ca="1" si="3"/>
        <v/>
      </c>
      <c r="V13" s="127" t="str">
        <f t="shared" ca="1" si="3"/>
        <v/>
      </c>
      <c r="W13" s="127" t="str">
        <f t="shared" ca="1" si="3"/>
        <v/>
      </c>
      <c r="X13" s="127" t="str">
        <f t="shared" ca="1" si="3"/>
        <v/>
      </c>
      <c r="Y13" s="127" t="str">
        <f t="shared" ca="1" si="3"/>
        <v/>
      </c>
      <c r="Z13" s="127" t="str">
        <f t="shared" ca="1" si="4"/>
        <v/>
      </c>
      <c r="AA13" s="127" t="str">
        <f t="shared" ca="1" si="4"/>
        <v/>
      </c>
      <c r="AB13" s="127" t="str">
        <f t="shared" ca="1" si="4"/>
        <v/>
      </c>
      <c r="AC13" s="127" t="str">
        <f t="shared" ca="1" si="4"/>
        <v/>
      </c>
      <c r="AD13" s="127" t="str">
        <f t="shared" ca="1" si="4"/>
        <v/>
      </c>
      <c r="AE13" s="127">
        <f t="shared" ca="1" si="4"/>
        <v>0</v>
      </c>
      <c r="AF13" s="127">
        <f t="shared" ca="1" si="4"/>
        <v>0</v>
      </c>
      <c r="AG13" s="127">
        <f t="shared" ca="1" si="4"/>
        <v>0</v>
      </c>
      <c r="AH13" s="127">
        <f t="shared" ca="1" si="10"/>
        <v>0</v>
      </c>
      <c r="AI13" s="127" t="str">
        <f t="shared" ca="1" si="5"/>
        <v/>
      </c>
      <c r="AJ13" s="127" t="str">
        <f t="shared" ca="1" si="5"/>
        <v/>
      </c>
      <c r="AM13" s="127" t="s">
        <v>288</v>
      </c>
      <c r="AN13" s="127">
        <v>7</v>
      </c>
    </row>
    <row r="14" spans="1:40" x14ac:dyDescent="0.3">
      <c r="A14" s="127">
        <f ca="1">IF('Search Invoice'!$E$7="Issue Date",B14,IF('Search Invoice'!$E$7="Due Date",C14,D14))</f>
        <v>0</v>
      </c>
      <c r="B14" s="127">
        <f t="shared" ca="1" si="14"/>
        <v>0</v>
      </c>
      <c r="C14" s="127">
        <f t="shared" ca="1" si="15"/>
        <v>0</v>
      </c>
      <c r="D14" s="127">
        <f t="shared" ca="1" si="16"/>
        <v>0</v>
      </c>
      <c r="E14" s="127">
        <f t="shared" ca="1" si="17"/>
        <v>1</v>
      </c>
      <c r="F14" s="127" t="str">
        <f t="shared" ca="1" si="18"/>
        <v/>
      </c>
      <c r="G14" s="127">
        <f t="shared" ca="1" si="1"/>
        <v>0</v>
      </c>
      <c r="H14" s="127" t="str">
        <f t="shared" ca="1" si="19"/>
        <v/>
      </c>
      <c r="I14" s="127" t="str">
        <f t="shared" ca="1" si="20"/>
        <v/>
      </c>
      <c r="J14" s="127">
        <f t="shared" si="12"/>
        <v>8</v>
      </c>
      <c r="K14" s="127" t="str">
        <f t="shared" si="9"/>
        <v>'Invoice (8)'!E13</v>
      </c>
      <c r="M14" s="127" t="str">
        <f t="shared" si="21"/>
        <v>Invoice (8)</v>
      </c>
      <c r="N14" s="127" t="str">
        <f t="shared" ca="1" si="2"/>
        <v/>
      </c>
      <c r="O14" s="127">
        <v>4</v>
      </c>
      <c r="P14" s="127" t="str">
        <f t="shared" ca="1" si="3"/>
        <v/>
      </c>
      <c r="Q14" s="127" t="str">
        <f t="shared" ca="1" si="3"/>
        <v/>
      </c>
      <c r="R14" s="127" t="str">
        <f t="shared" ca="1" si="3"/>
        <v/>
      </c>
      <c r="S14" s="127" t="str">
        <f t="shared" ca="1" si="3"/>
        <v/>
      </c>
      <c r="T14" s="127" t="str">
        <f t="shared" ca="1" si="3"/>
        <v/>
      </c>
      <c r="U14" s="127" t="str">
        <f t="shared" ca="1" si="3"/>
        <v/>
      </c>
      <c r="V14" s="127" t="str">
        <f t="shared" ca="1" si="3"/>
        <v/>
      </c>
      <c r="W14" s="127" t="str">
        <f t="shared" ca="1" si="3"/>
        <v/>
      </c>
      <c r="X14" s="127" t="str">
        <f t="shared" ca="1" si="3"/>
        <v/>
      </c>
      <c r="Y14" s="127" t="str">
        <f t="shared" ca="1" si="3"/>
        <v/>
      </c>
      <c r="Z14" s="127" t="str">
        <f t="shared" ca="1" si="4"/>
        <v/>
      </c>
      <c r="AA14" s="127" t="str">
        <f t="shared" ca="1" si="4"/>
        <v/>
      </c>
      <c r="AB14" s="127" t="str">
        <f t="shared" ca="1" si="4"/>
        <v/>
      </c>
      <c r="AC14" s="127" t="str">
        <f t="shared" ca="1" si="4"/>
        <v/>
      </c>
      <c r="AD14" s="127" t="str">
        <f t="shared" ca="1" si="4"/>
        <v/>
      </c>
      <c r="AE14" s="127">
        <f t="shared" ca="1" si="4"/>
        <v>0</v>
      </c>
      <c r="AF14" s="127">
        <f t="shared" ca="1" si="4"/>
        <v>0</v>
      </c>
      <c r="AG14" s="127">
        <f t="shared" ca="1" si="4"/>
        <v>0</v>
      </c>
      <c r="AH14" s="127">
        <f t="shared" ca="1" si="10"/>
        <v>0</v>
      </c>
      <c r="AI14" s="127" t="str">
        <f t="shared" ca="1" si="5"/>
        <v/>
      </c>
      <c r="AJ14" s="127" t="str">
        <f t="shared" ca="1" si="5"/>
        <v/>
      </c>
      <c r="AM14" s="127" t="s">
        <v>289</v>
      </c>
      <c r="AN14" s="127">
        <v>8</v>
      </c>
    </row>
    <row r="15" spans="1:40" x14ac:dyDescent="0.3">
      <c r="A15" s="127">
        <f ca="1">IF('Search Invoice'!$E$7="Issue Date",B15,IF('Search Invoice'!$E$7="Due Date",C15,D15))</f>
        <v>0</v>
      </c>
      <c r="B15" s="127">
        <f t="shared" ca="1" si="14"/>
        <v>0</v>
      </c>
      <c r="C15" s="127">
        <f t="shared" ca="1" si="15"/>
        <v>0</v>
      </c>
      <c r="D15" s="127">
        <f t="shared" ca="1" si="16"/>
        <v>0</v>
      </c>
      <c r="E15" s="127">
        <f t="shared" ca="1" si="17"/>
        <v>1</v>
      </c>
      <c r="F15" s="127" t="str">
        <f t="shared" ca="1" si="18"/>
        <v/>
      </c>
      <c r="G15" s="127">
        <f t="shared" ca="1" si="1"/>
        <v>0</v>
      </c>
      <c r="H15" s="127" t="str">
        <f t="shared" ca="1" si="19"/>
        <v/>
      </c>
      <c r="I15" s="127" t="str">
        <f t="shared" ca="1" si="20"/>
        <v/>
      </c>
      <c r="J15" s="127">
        <f t="shared" si="12"/>
        <v>9</v>
      </c>
      <c r="K15" s="127" t="str">
        <f t="shared" si="9"/>
        <v>'Invoice (9)'!E13</v>
      </c>
      <c r="M15" s="127" t="str">
        <f t="shared" si="21"/>
        <v>Invoice (9)</v>
      </c>
      <c r="N15" s="127" t="str">
        <f t="shared" ca="1" si="2"/>
        <v/>
      </c>
      <c r="O15" s="127">
        <v>4</v>
      </c>
      <c r="P15" s="127" t="str">
        <f t="shared" ca="1" si="3"/>
        <v/>
      </c>
      <c r="Q15" s="127" t="str">
        <f t="shared" ca="1" si="3"/>
        <v/>
      </c>
      <c r="R15" s="127" t="str">
        <f t="shared" ca="1" si="3"/>
        <v/>
      </c>
      <c r="S15" s="127" t="str">
        <f t="shared" ca="1" si="3"/>
        <v/>
      </c>
      <c r="T15" s="127" t="str">
        <f t="shared" ca="1" si="3"/>
        <v/>
      </c>
      <c r="U15" s="127" t="str">
        <f t="shared" ca="1" si="3"/>
        <v/>
      </c>
      <c r="V15" s="127" t="str">
        <f t="shared" ca="1" si="3"/>
        <v/>
      </c>
      <c r="W15" s="127" t="str">
        <f t="shared" ca="1" si="3"/>
        <v/>
      </c>
      <c r="X15" s="127" t="str">
        <f t="shared" ca="1" si="3"/>
        <v/>
      </c>
      <c r="Y15" s="127" t="str">
        <f t="shared" ca="1" si="3"/>
        <v/>
      </c>
      <c r="Z15" s="127" t="str">
        <f t="shared" ca="1" si="4"/>
        <v/>
      </c>
      <c r="AA15" s="127" t="str">
        <f t="shared" ca="1" si="4"/>
        <v/>
      </c>
      <c r="AB15" s="127" t="str">
        <f t="shared" ca="1" si="4"/>
        <v/>
      </c>
      <c r="AC15" s="127" t="str">
        <f t="shared" ca="1" si="4"/>
        <v/>
      </c>
      <c r="AD15" s="127" t="str">
        <f t="shared" ca="1" si="4"/>
        <v/>
      </c>
      <c r="AE15" s="127">
        <f t="shared" ca="1" si="4"/>
        <v>0</v>
      </c>
      <c r="AF15" s="127">
        <f t="shared" ca="1" si="4"/>
        <v>0</v>
      </c>
      <c r="AG15" s="127">
        <f t="shared" ca="1" si="4"/>
        <v>0</v>
      </c>
      <c r="AH15" s="127">
        <f t="shared" ca="1" si="10"/>
        <v>0</v>
      </c>
      <c r="AI15" s="127" t="str">
        <f t="shared" ca="1" si="5"/>
        <v/>
      </c>
      <c r="AJ15" s="127" t="str">
        <f t="shared" ca="1" si="5"/>
        <v/>
      </c>
      <c r="AM15" s="127" t="s">
        <v>290</v>
      </c>
      <c r="AN15" s="127">
        <v>9</v>
      </c>
    </row>
    <row r="16" spans="1:40" x14ac:dyDescent="0.3">
      <c r="A16" s="127">
        <f ca="1">IF('Search Invoice'!$E$7="Issue Date",B16,IF('Search Invoice'!$E$7="Due Date",C16,D16))</f>
        <v>0</v>
      </c>
      <c r="B16" s="127">
        <f t="shared" ca="1" si="14"/>
        <v>0</v>
      </c>
      <c r="C16" s="127">
        <f t="shared" ca="1" si="15"/>
        <v>0</v>
      </c>
      <c r="D16" s="127">
        <f t="shared" ca="1" si="16"/>
        <v>0</v>
      </c>
      <c r="E16" s="127">
        <f t="shared" ca="1" si="17"/>
        <v>1</v>
      </c>
      <c r="F16" s="127" t="str">
        <f t="shared" ca="1" si="18"/>
        <v/>
      </c>
      <c r="G16" s="127">
        <f t="shared" ca="1" si="1"/>
        <v>0</v>
      </c>
      <c r="H16" s="127" t="str">
        <f t="shared" ca="1" si="19"/>
        <v/>
      </c>
      <c r="I16" s="127" t="str">
        <f t="shared" ca="1" si="20"/>
        <v/>
      </c>
      <c r="J16" s="127">
        <f t="shared" si="12"/>
        <v>10</v>
      </c>
      <c r="K16" s="127" t="str">
        <f t="shared" si="9"/>
        <v>'Invoice (10)'!E13</v>
      </c>
      <c r="M16" s="127" t="str">
        <f t="shared" si="21"/>
        <v>Invoice (10)</v>
      </c>
      <c r="N16" s="127" t="str">
        <f t="shared" ca="1" si="2"/>
        <v/>
      </c>
      <c r="O16" s="127">
        <v>4</v>
      </c>
      <c r="P16" s="127" t="str">
        <f t="shared" ca="1" si="3"/>
        <v/>
      </c>
      <c r="Q16" s="127" t="str">
        <f t="shared" ca="1" si="3"/>
        <v/>
      </c>
      <c r="R16" s="127" t="str">
        <f t="shared" ca="1" si="3"/>
        <v/>
      </c>
      <c r="S16" s="127" t="str">
        <f t="shared" ca="1" si="3"/>
        <v/>
      </c>
      <c r="T16" s="127" t="str">
        <f t="shared" ca="1" si="3"/>
        <v/>
      </c>
      <c r="U16" s="127" t="str">
        <f t="shared" ca="1" si="3"/>
        <v/>
      </c>
      <c r="V16" s="127" t="str">
        <f t="shared" ca="1" si="3"/>
        <v/>
      </c>
      <c r="W16" s="127" t="str">
        <f t="shared" ca="1" si="3"/>
        <v/>
      </c>
      <c r="X16" s="127" t="str">
        <f t="shared" ca="1" si="3"/>
        <v/>
      </c>
      <c r="Y16" s="127" t="str">
        <f t="shared" ca="1" si="3"/>
        <v/>
      </c>
      <c r="Z16" s="127" t="str">
        <f t="shared" ca="1" si="4"/>
        <v/>
      </c>
      <c r="AA16" s="127" t="str">
        <f t="shared" ca="1" si="4"/>
        <v/>
      </c>
      <c r="AB16" s="127" t="str">
        <f t="shared" ca="1" si="4"/>
        <v/>
      </c>
      <c r="AC16" s="127" t="str">
        <f t="shared" ca="1" si="4"/>
        <v/>
      </c>
      <c r="AD16" s="127" t="str">
        <f t="shared" ca="1" si="4"/>
        <v/>
      </c>
      <c r="AE16" s="127">
        <f t="shared" ca="1" si="4"/>
        <v>0</v>
      </c>
      <c r="AF16" s="127">
        <f t="shared" ca="1" si="4"/>
        <v>0</v>
      </c>
      <c r="AG16" s="127">
        <f t="shared" ca="1" si="4"/>
        <v>0</v>
      </c>
      <c r="AH16" s="127">
        <f t="shared" ca="1" si="10"/>
        <v>0</v>
      </c>
      <c r="AI16" s="127" t="str">
        <f t="shared" ca="1" si="5"/>
        <v/>
      </c>
      <c r="AJ16" s="127" t="str">
        <f t="shared" ca="1" si="5"/>
        <v/>
      </c>
      <c r="AM16" s="127" t="s">
        <v>291</v>
      </c>
      <c r="AN16" s="127">
        <v>10</v>
      </c>
    </row>
  </sheetData>
  <sheetProtection password="CE6F"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8"/>
  <sheetViews>
    <sheetView showGridLines="0" workbookViewId="0">
      <selection activeCell="I5" sqref="I5"/>
    </sheetView>
  </sheetViews>
  <sheetFormatPr defaultColWidth="0" defaultRowHeight="14.4" x14ac:dyDescent="0.3"/>
  <cols>
    <col min="1" max="1" width="23.109375" style="16" customWidth="1"/>
    <col min="2" max="2" width="3.6640625" style="16" customWidth="1"/>
    <col min="3" max="3" width="12.77734375" style="16" customWidth="1"/>
    <col min="4" max="4" width="17.33203125" style="16" customWidth="1"/>
    <col min="5" max="5" width="62.5546875" style="16" customWidth="1"/>
    <col min="6" max="6" width="12.5546875" style="16" customWidth="1"/>
    <col min="7" max="7" width="14" style="16" customWidth="1"/>
    <col min="8" max="11" width="12.77734375" style="16" customWidth="1"/>
    <col min="12" max="12" width="19" style="16" bestFit="1" customWidth="1"/>
    <col min="13" max="13" width="10.77734375" style="16" customWidth="1"/>
    <col min="14" max="16384" width="8.88671875" hidden="1"/>
  </cols>
  <sheetData>
    <row r="1" spans="1:13" ht="15" customHeight="1" x14ac:dyDescent="0.3">
      <c r="A1" s="14"/>
      <c r="B1" s="15"/>
      <c r="C1" s="15"/>
      <c r="D1" s="15"/>
      <c r="E1" s="15"/>
      <c r="F1" s="15"/>
      <c r="G1" s="15"/>
      <c r="H1" s="15"/>
      <c r="I1" s="15"/>
      <c r="J1" s="15"/>
      <c r="K1" s="15"/>
      <c r="L1" s="15"/>
      <c r="M1" s="15"/>
    </row>
    <row r="2" spans="1:13" ht="30" customHeight="1" x14ac:dyDescent="0.3">
      <c r="A2" s="14"/>
      <c r="B2" s="17"/>
      <c r="C2" s="17"/>
      <c r="D2" s="17"/>
      <c r="E2" s="17"/>
      <c r="F2" s="17"/>
      <c r="G2" s="17"/>
      <c r="H2" s="17"/>
      <c r="I2" s="17"/>
      <c r="J2" s="17"/>
      <c r="K2" s="17"/>
      <c r="L2" s="17"/>
      <c r="M2" s="17"/>
    </row>
    <row r="3" spans="1:13" ht="30" customHeight="1" x14ac:dyDescent="0.3">
      <c r="A3" s="14"/>
      <c r="B3" s="15"/>
      <c r="C3" s="15"/>
      <c r="D3" s="15"/>
      <c r="E3" s="15"/>
      <c r="F3" s="15"/>
      <c r="G3" s="15"/>
      <c r="H3" s="15"/>
      <c r="I3" s="15"/>
      <c r="J3" s="15"/>
      <c r="K3" s="15"/>
      <c r="L3" s="15"/>
      <c r="M3" s="15"/>
    </row>
    <row r="4" spans="1:13" ht="18" customHeight="1" x14ac:dyDescent="0.3">
      <c r="C4" s="18"/>
      <c r="D4" s="18"/>
      <c r="E4" s="18"/>
      <c r="F4" s="18"/>
      <c r="G4" s="18"/>
      <c r="H4" s="18"/>
      <c r="I4" s="19"/>
      <c r="J4" s="19"/>
      <c r="K4" s="19"/>
      <c r="L4" s="19"/>
      <c r="M4" s="19"/>
    </row>
    <row r="5" spans="1:13" ht="39" customHeight="1" thickBot="1" x14ac:dyDescent="0.35">
      <c r="C5" s="43">
        <v>1</v>
      </c>
      <c r="D5" s="20" t="s">
        <v>24</v>
      </c>
      <c r="E5" s="21"/>
      <c r="F5" s="21"/>
      <c r="G5" s="21"/>
      <c r="H5" s="21"/>
      <c r="I5" s="131" t="str">
        <f>IF(E8&lt;&gt;"",HYPERLINK("["&amp;Setup!F5&amp;"]'Invoice ("&amp;C5+1&amp;")'!C5", "Next Invoice"),"")</f>
        <v>Next Invoice</v>
      </c>
      <c r="J5" s="318" t="str">
        <f ca="1">IF('Dummy Invoice Summary'!L5&lt;1501,HYPERLINK('Dummy Invoice Summary'!K5,"Create new invoice"),"")</f>
        <v>Create new invoice</v>
      </c>
      <c r="K5" s="319"/>
      <c r="M5" s="19"/>
    </row>
    <row r="6" spans="1:13" ht="18" customHeight="1" x14ac:dyDescent="0.3">
      <c r="C6" s="19"/>
      <c r="D6" s="18"/>
      <c r="E6" s="18"/>
      <c r="F6" s="18"/>
      <c r="G6" s="18"/>
      <c r="H6" s="18"/>
      <c r="I6" s="18"/>
      <c r="J6" s="18"/>
      <c r="K6" s="18"/>
      <c r="L6" s="18"/>
      <c r="M6" s="19"/>
    </row>
    <row r="7" spans="1:13" ht="18" customHeight="1" thickBot="1" x14ac:dyDescent="0.35">
      <c r="A7" s="25"/>
      <c r="C7" s="22" t="s">
        <v>118</v>
      </c>
      <c r="D7" s="23"/>
      <c r="E7" s="23"/>
      <c r="F7" s="18"/>
      <c r="G7" s="24" t="s">
        <v>137</v>
      </c>
      <c r="H7" s="21"/>
      <c r="I7" s="21"/>
      <c r="J7" s="21"/>
      <c r="K7" s="21"/>
      <c r="L7" s="18"/>
      <c r="M7" s="19"/>
    </row>
    <row r="8" spans="1:13" ht="18" customHeight="1" x14ac:dyDescent="0.3">
      <c r="A8" s="326" t="s">
        <v>230</v>
      </c>
      <c r="C8" s="12"/>
      <c r="D8" s="90" t="str">
        <f>IF(Setup!G30&lt;&gt;"",Setup!G30,"")</f>
        <v>Name</v>
      </c>
      <c r="E8" s="160" t="s">
        <v>215</v>
      </c>
      <c r="F8" s="12"/>
      <c r="G8" s="91" t="str">
        <f>IF(Setup!G46&lt;&gt;"",Setup!G46,"")</f>
        <v>No</v>
      </c>
      <c r="H8" s="161"/>
      <c r="I8" s="161"/>
      <c r="J8" s="162"/>
      <c r="K8" s="162"/>
      <c r="M8" s="19"/>
    </row>
    <row r="9" spans="1:13" ht="18" customHeight="1" x14ac:dyDescent="0.3">
      <c r="A9" s="327"/>
      <c r="C9" s="12"/>
      <c r="D9" s="137" t="str">
        <f>IF(Setup!G31&lt;&gt;"",Setup!G31,"")</f>
        <v>Address</v>
      </c>
      <c r="E9" s="293">
        <f>IF(E8&lt;&gt;"",VLOOKUP(E$8,CustomerTable,2,FALSE),"")</f>
        <v>0</v>
      </c>
      <c r="F9" s="12"/>
      <c r="G9" s="91" t="str">
        <f>IF(Setup!G47&lt;&gt;"",Setup!G47,"")</f>
        <v>Date</v>
      </c>
      <c r="H9" s="163"/>
      <c r="I9" s="164"/>
      <c r="J9" s="162"/>
      <c r="K9" s="162"/>
    </row>
    <row r="10" spans="1:13" ht="18" customHeight="1" x14ac:dyDescent="0.3">
      <c r="A10" s="327"/>
      <c r="C10" s="12"/>
      <c r="D10" s="137" t="str">
        <f>IF(Setup!G32&lt;&gt;"",Setup!G32,"")</f>
        <v>City</v>
      </c>
      <c r="E10" s="293">
        <f>IF(E9&lt;&gt;"",VLOOKUP(E$8,CustomerTable,3,FALSE),"")</f>
        <v>0</v>
      </c>
      <c r="F10" s="12"/>
      <c r="G10" s="91" t="str">
        <f>IF(Setup!G48&lt;&gt;"",Setup!G48,"")</f>
        <v>Payment Terms</v>
      </c>
      <c r="H10" s="164"/>
      <c r="I10" s="164"/>
      <c r="J10" s="162"/>
      <c r="K10" s="162"/>
    </row>
    <row r="11" spans="1:13" ht="18" customHeight="1" x14ac:dyDescent="0.3">
      <c r="A11" s="328"/>
      <c r="C11" s="12"/>
      <c r="D11" s="137" t="str">
        <f>IF(Setup!G33&lt;&gt;"",Setup!G33,"")</f>
        <v>State</v>
      </c>
      <c r="E11" s="293">
        <f>IF(E10&lt;&gt;"",VLOOKUP(E$8,CustomerTable,4,FALSE),"")</f>
        <v>0</v>
      </c>
      <c r="F11" s="12"/>
      <c r="G11" s="91" t="str">
        <f>IF(Setup!G49&lt;&gt;"",Setup!G49,"")</f>
        <v>Due Date</v>
      </c>
      <c r="H11" s="165"/>
      <c r="I11" s="164"/>
      <c r="J11" s="162"/>
      <c r="K11" s="162"/>
    </row>
    <row r="12" spans="1:13" ht="18" customHeight="1" x14ac:dyDescent="0.3">
      <c r="A12" s="326" t="s">
        <v>231</v>
      </c>
      <c r="C12" s="12"/>
      <c r="D12" s="137" t="str">
        <f>IF(Setup!G34&lt;&gt;"",Setup!G34,"")</f>
        <v>Country</v>
      </c>
      <c r="E12" s="293">
        <f>IF(E11&lt;&gt;"",VLOOKUP(E$8,CustomerTable,5,FALSE),"")</f>
        <v>0</v>
      </c>
      <c r="F12" s="18"/>
      <c r="G12" s="138" t="str">
        <f>IF(Setup!G50&lt;&gt;"",Setup!G50,"")</f>
        <v>Job Order No</v>
      </c>
      <c r="H12" s="163"/>
      <c r="I12" s="163"/>
      <c r="J12" s="161"/>
      <c r="K12" s="160"/>
    </row>
    <row r="13" spans="1:13" ht="18" customHeight="1" x14ac:dyDescent="0.3">
      <c r="A13" s="327"/>
      <c r="C13" s="12"/>
      <c r="D13" s="137" t="str">
        <f>IF(Setup!G35&lt;&gt;"",Setup!G35,"")</f>
        <v>ZIP Code</v>
      </c>
      <c r="E13" s="293">
        <f>IF(E12&lt;&gt;"",VLOOKUP(E$8,CustomerTable,6,FALSE),"")</f>
        <v>0</v>
      </c>
      <c r="F13" s="26"/>
      <c r="G13" s="138" t="str">
        <f>IF(Setup!G51&lt;&gt;"",Setup!G51,"")</f>
        <v>Job Period</v>
      </c>
      <c r="H13" s="164"/>
      <c r="I13" s="164"/>
      <c r="J13" s="164"/>
      <c r="K13" s="166"/>
    </row>
    <row r="14" spans="1:13" ht="18" customHeight="1" x14ac:dyDescent="0.3">
      <c r="A14" s="327"/>
      <c r="C14" s="12"/>
      <c r="D14" s="137" t="str">
        <f>IF(Setup!G36&lt;&gt;"",Setup!G36,"")</f>
        <v>Phone</v>
      </c>
      <c r="E14" s="293">
        <f>IF(E13&lt;&gt;"",VLOOKUP(E$8,CustomerTable,7,FALSE),"")</f>
        <v>0</v>
      </c>
      <c r="F14" s="12"/>
      <c r="G14" s="138" t="str">
        <f>IF(Setup!G52&lt;&gt;"",Setup!G52,"")</f>
        <v>Order Taken By</v>
      </c>
      <c r="H14" s="164"/>
      <c r="I14" s="164"/>
      <c r="J14" s="164"/>
      <c r="K14" s="166"/>
    </row>
    <row r="15" spans="1:13" ht="18" customHeight="1" x14ac:dyDescent="0.3">
      <c r="A15" s="328"/>
      <c r="C15" s="12"/>
      <c r="D15" s="137" t="str">
        <f>IF(Setup!G37&lt;&gt;"",Setup!G37,"")</f>
        <v>Fax</v>
      </c>
      <c r="E15" s="293">
        <f>IF(E14&lt;&gt;"",VLOOKUP(E$8,CustomerTable,8,FALSE),"")</f>
        <v>0</v>
      </c>
      <c r="F15" s="12"/>
      <c r="G15" s="138" t="str">
        <f>IF(Setup!G53&lt;&gt;"",Setup!G53,"")</f>
        <v>Customer Order No</v>
      </c>
      <c r="H15" s="164"/>
      <c r="I15" s="165"/>
      <c r="J15" s="164"/>
      <c r="K15" s="166"/>
    </row>
    <row r="16" spans="1:13" ht="18" customHeight="1" x14ac:dyDescent="0.3">
      <c r="C16" s="27"/>
      <c r="D16" s="137" t="str">
        <f>IF(Setup!G38&lt;&gt;"",Setup!G38,"")</f>
        <v>Email</v>
      </c>
      <c r="E16" s="293">
        <f>IF(E15&lt;&gt;"",VLOOKUP(E$8,CustomerTable,9,FALSE),"")</f>
        <v>0</v>
      </c>
      <c r="F16" s="12"/>
      <c r="G16" s="138" t="str">
        <f>IF(Setup!G54&lt;&gt;"",Setup!G54,"")</f>
        <v>PO No</v>
      </c>
      <c r="H16" s="165"/>
      <c r="I16" s="164"/>
      <c r="J16" s="164"/>
      <c r="K16" s="166"/>
    </row>
    <row r="17" spans="1:11" ht="18" customHeight="1" x14ac:dyDescent="0.3">
      <c r="A17" s="327" t="s">
        <v>229</v>
      </c>
      <c r="C17" s="27"/>
      <c r="D17" s="137" t="str">
        <f>IF(Setup!G39&lt;&gt;"",Setup!G39,"")</f>
        <v>Website</v>
      </c>
      <c r="E17" s="293">
        <f>IF(E16&lt;&gt;"",VLOOKUP(E$8,CustomerTable,10,FALSE),"")</f>
        <v>0</v>
      </c>
      <c r="F17" s="12"/>
      <c r="G17" s="138" t="str">
        <f>IF(Setup!G55&lt;&gt;"",Setup!G55,"")</f>
        <v>Agreement No</v>
      </c>
      <c r="H17" s="164"/>
      <c r="I17" s="164"/>
      <c r="J17" s="164"/>
      <c r="K17" s="166"/>
    </row>
    <row r="18" spans="1:11" ht="18" customHeight="1" x14ac:dyDescent="0.3">
      <c r="A18" s="327"/>
      <c r="C18" s="27"/>
      <c r="D18" s="137" t="str">
        <f>IF(Setup!G40&lt;&gt;"",Setup!G40,"")</f>
        <v>Attn</v>
      </c>
      <c r="E18" s="293">
        <f>IF(E17&lt;&gt;"",VLOOKUP(E$8,CustomerTable,11,FALSE),"")</f>
        <v>0</v>
      </c>
      <c r="F18" s="12"/>
      <c r="G18" s="138" t="str">
        <f>IF(Setup!G56&lt;&gt;"",Setup!G56,"")</f>
        <v>WO No</v>
      </c>
      <c r="H18" s="164"/>
      <c r="I18" s="164"/>
      <c r="J18" s="164"/>
      <c r="K18" s="166"/>
    </row>
    <row r="19" spans="1:11" ht="18" customHeight="1" x14ac:dyDescent="0.3">
      <c r="A19" s="327"/>
      <c r="C19" s="27"/>
      <c r="D19" s="137" t="str">
        <f>IF(Setup!G41&lt;&gt;"",Setup!G41,"")</f>
        <v>Attn Title</v>
      </c>
      <c r="E19" s="293">
        <f>IF(E18&lt;&gt;"",VLOOKUP(E$8,CustomerTable,12,FALSE),"")</f>
        <v>0</v>
      </c>
      <c r="F19" s="12"/>
      <c r="G19" s="138" t="str">
        <f>IF(Setup!G57&lt;&gt;"",Setup!G57,"")</f>
        <v/>
      </c>
      <c r="H19" s="164"/>
      <c r="I19" s="164"/>
      <c r="J19" s="164"/>
      <c r="K19" s="166"/>
    </row>
    <row r="20" spans="1:11" ht="18" customHeight="1" x14ac:dyDescent="0.3">
      <c r="A20" s="328"/>
      <c r="C20" s="27"/>
      <c r="D20" s="137" t="str">
        <f>IF(Setup!G42&lt;&gt;"",Setup!G42,"")</f>
        <v/>
      </c>
      <c r="E20" s="293">
        <f>IF(E19&lt;&gt;"",VLOOKUP(E$8,CustomerTable,13,FALSE),"")</f>
        <v>0</v>
      </c>
      <c r="F20" s="12"/>
      <c r="G20" s="138" t="str">
        <f>IF(Setup!G58&lt;&gt;"",Setup!G58,"")</f>
        <v/>
      </c>
      <c r="H20" s="164"/>
      <c r="I20" s="164"/>
      <c r="J20" s="164"/>
      <c r="K20" s="166"/>
    </row>
    <row r="21" spans="1:11" ht="18" customHeight="1" x14ac:dyDescent="0.3">
      <c r="C21" s="27"/>
      <c r="D21" s="137" t="str">
        <f>IF(Setup!G43&lt;&gt;"",Setup!G43,"")</f>
        <v/>
      </c>
      <c r="E21" s="293">
        <f>IF(E20&lt;&gt;"",VLOOKUP(E$8,CustomerTable,14,FALSE),"")</f>
        <v>0</v>
      </c>
      <c r="F21" s="12"/>
      <c r="G21" s="138" t="str">
        <f>IF(Setup!G59&lt;&gt;"",Setup!G59,"")</f>
        <v/>
      </c>
      <c r="H21" s="164"/>
      <c r="I21" s="164"/>
      <c r="J21" s="164"/>
      <c r="K21" s="166"/>
    </row>
    <row r="22" spans="1:11" ht="18" customHeight="1" x14ac:dyDescent="0.3">
      <c r="D22" s="137" t="str">
        <f>IF(Setup!G44&lt;&gt;"",Setup!G44,"")</f>
        <v/>
      </c>
      <c r="E22" s="293">
        <f>IF(E21&lt;&gt;"",VLOOKUP(E$8,CustomerTable,15,FALSE),"")</f>
        <v>0</v>
      </c>
      <c r="F22" s="12"/>
      <c r="G22" s="138" t="str">
        <f>IF(Setup!G60&lt;&gt;"",Setup!G60,"")</f>
        <v/>
      </c>
      <c r="H22" s="164"/>
      <c r="I22" s="164"/>
      <c r="J22" s="164"/>
      <c r="K22" s="166"/>
    </row>
    <row r="23" spans="1:11" ht="18" customHeight="1" x14ac:dyDescent="0.3">
      <c r="A23" s="75"/>
      <c r="F23" s="12"/>
      <c r="G23" s="28"/>
      <c r="H23" s="12"/>
      <c r="I23" s="12"/>
      <c r="J23" s="12"/>
      <c r="K23" s="12"/>
    </row>
    <row r="24" spans="1:11" ht="18" customHeight="1" thickBot="1" x14ac:dyDescent="0.35">
      <c r="A24" s="329" t="s">
        <v>232</v>
      </c>
      <c r="C24" s="29" t="s">
        <v>117</v>
      </c>
      <c r="D24" s="21"/>
      <c r="E24" s="21"/>
      <c r="F24" s="12"/>
      <c r="G24" s="30" t="s">
        <v>85</v>
      </c>
      <c r="H24" s="18"/>
      <c r="I24" s="18"/>
      <c r="J24" s="18"/>
      <c r="K24" s="18"/>
    </row>
    <row r="25" spans="1:11" ht="18" customHeight="1" x14ac:dyDescent="0.3">
      <c r="A25" s="329"/>
      <c r="C25" s="92" t="s">
        <v>53</v>
      </c>
      <c r="D25" s="93"/>
      <c r="E25" s="161"/>
      <c r="F25" s="12"/>
      <c r="G25" s="331"/>
      <c r="H25" s="332"/>
      <c r="I25" s="332"/>
      <c r="J25" s="332"/>
      <c r="K25" s="333"/>
    </row>
    <row r="26" spans="1:11" ht="18" customHeight="1" x14ac:dyDescent="0.3">
      <c r="A26" s="330"/>
      <c r="C26" s="92" t="s">
        <v>92</v>
      </c>
      <c r="D26" s="93"/>
      <c r="E26" s="140" t="str">
        <f>IF(E25&lt;&gt;"",VLOOKUP(E25,BankTable,2,FALSE),"")</f>
        <v/>
      </c>
      <c r="F26" s="12"/>
      <c r="G26" s="334"/>
      <c r="H26" s="335"/>
      <c r="I26" s="335"/>
      <c r="J26" s="335"/>
      <c r="K26" s="336"/>
    </row>
    <row r="27" spans="1:11" ht="54" customHeight="1" x14ac:dyDescent="0.3">
      <c r="A27" s="340" t="s">
        <v>233</v>
      </c>
      <c r="C27" s="94" t="s">
        <v>93</v>
      </c>
      <c r="D27" s="93"/>
      <c r="E27" s="140" t="str">
        <f>IF(E26&lt;&gt;"",VLOOKUP(E25,BankTable,3,FALSE),"")</f>
        <v/>
      </c>
      <c r="F27" s="12"/>
      <c r="G27" s="337"/>
      <c r="H27" s="338"/>
      <c r="I27" s="338"/>
      <c r="J27" s="338"/>
      <c r="K27" s="339"/>
    </row>
    <row r="28" spans="1:11" ht="54" customHeight="1" x14ac:dyDescent="0.3">
      <c r="A28" s="340"/>
      <c r="C28" s="27"/>
      <c r="D28" s="27"/>
    </row>
    <row r="29" spans="1:11" ht="54" customHeight="1" x14ac:dyDescent="0.3">
      <c r="A29" s="74"/>
      <c r="C29" s="48" t="s">
        <v>138</v>
      </c>
      <c r="D29" s="49"/>
    </row>
    <row r="30" spans="1:11" ht="54" customHeight="1" x14ac:dyDescent="0.3">
      <c r="B30" s="35">
        <f>COUNTA(C31:C35)</f>
        <v>5</v>
      </c>
      <c r="C30" s="82" t="s">
        <v>0</v>
      </c>
      <c r="D30" s="82" t="s">
        <v>4</v>
      </c>
      <c r="E30" s="82" t="s">
        <v>2</v>
      </c>
      <c r="F30" s="320" t="s">
        <v>36</v>
      </c>
      <c r="G30" s="321"/>
      <c r="H30" s="82" t="s">
        <v>16</v>
      </c>
      <c r="I30" s="82" t="s">
        <v>18</v>
      </c>
      <c r="J30" s="82" t="s">
        <v>19</v>
      </c>
      <c r="K30" s="47" t="s">
        <v>26</v>
      </c>
    </row>
    <row r="31" spans="1:11" ht="54" customHeight="1" x14ac:dyDescent="0.3">
      <c r="C31" s="76">
        <v>1</v>
      </c>
      <c r="D31" s="154" t="str">
        <f>IF(E31&lt;&gt;"",INDEX(ProjectCode,MATCH($E31,ProjectName,0),0),"")</f>
        <v/>
      </c>
      <c r="E31" s="188"/>
      <c r="F31" s="322"/>
      <c r="G31" s="323"/>
      <c r="H31" s="152" t="str">
        <f>IF(E31&lt;&gt;"",INDEX(ProjectPrice,MATCH($E31,ProjectName,0),0),"")</f>
        <v/>
      </c>
      <c r="I31" s="169"/>
      <c r="J31" s="169"/>
      <c r="K31" s="153">
        <f>IF(H31&lt;&gt;"",H31-H31*I31+(H31-H31*I31)*J31,0)</f>
        <v>0</v>
      </c>
    </row>
    <row r="32" spans="1:11" ht="18" customHeight="1" x14ac:dyDescent="0.3">
      <c r="C32" s="76">
        <v>2</v>
      </c>
      <c r="D32" s="154" t="str">
        <f>IF(E32&lt;&gt;"",INDEX(ProjectCode,MATCH($E32,ProjectName,0),0),"")</f>
        <v/>
      </c>
      <c r="E32" s="188"/>
      <c r="F32" s="322"/>
      <c r="G32" s="323"/>
      <c r="H32" s="152" t="str">
        <f>IF(E32&lt;&gt;"",INDEX(ProjectPrice,MATCH($E32,ProjectName,0),0),"")</f>
        <v/>
      </c>
      <c r="I32" s="169"/>
      <c r="J32" s="169"/>
      <c r="K32" s="153">
        <f t="shared" ref="K32:K35" si="0">IF(H32&lt;&gt;"",H32-H32*I32+(H32-H32*I32)*J32,0)</f>
        <v>0</v>
      </c>
    </row>
    <row r="33" spans="2:11" ht="18" customHeight="1" x14ac:dyDescent="0.3">
      <c r="C33" s="76">
        <v>3</v>
      </c>
      <c r="D33" s="154" t="str">
        <f>IF(E33&lt;&gt;"",INDEX(ProjectCode,MATCH($E33,ProjectName,0),0),"")</f>
        <v/>
      </c>
      <c r="E33" s="188"/>
      <c r="F33" s="322"/>
      <c r="G33" s="323"/>
      <c r="H33" s="152" t="str">
        <f>IF(E33&lt;&gt;"",INDEX(ProjectPrice,MATCH($E33,ProjectName,0),0),"")</f>
        <v/>
      </c>
      <c r="I33" s="169"/>
      <c r="J33" s="169"/>
      <c r="K33" s="153">
        <f t="shared" si="0"/>
        <v>0</v>
      </c>
    </row>
    <row r="34" spans="2:11" ht="18" customHeight="1" x14ac:dyDescent="0.3">
      <c r="C34" s="76">
        <v>4</v>
      </c>
      <c r="D34" s="154" t="str">
        <f>IF(E34&lt;&gt;"",INDEX(ProjectCode,MATCH($E34,ProjectName,0),0),"")</f>
        <v/>
      </c>
      <c r="E34" s="188"/>
      <c r="F34" s="322"/>
      <c r="G34" s="323"/>
      <c r="H34" s="152" t="str">
        <f>IF(E34&lt;&gt;"",INDEX(ProjectPrice,MATCH($E34,ProjectName,0),0),"")</f>
        <v/>
      </c>
      <c r="I34" s="169"/>
      <c r="J34" s="169"/>
      <c r="K34" s="153">
        <f t="shared" si="0"/>
        <v>0</v>
      </c>
    </row>
    <row r="35" spans="2:11" ht="18" customHeight="1" x14ac:dyDescent="0.3">
      <c r="C35" s="76">
        <v>5</v>
      </c>
      <c r="D35" s="154" t="str">
        <f>IF(E35&lt;&gt;"",INDEX(ProjectCode,MATCH($E35,ProjectName,0),0),"")</f>
        <v/>
      </c>
      <c r="E35" s="188"/>
      <c r="F35" s="322"/>
      <c r="G35" s="323"/>
      <c r="H35" s="152" t="str">
        <f>IF(E35&lt;&gt;"",INDEX(ProjectPrice,MATCH($E35,ProjectName,0),0),"")</f>
        <v/>
      </c>
      <c r="I35" s="169"/>
      <c r="J35" s="169"/>
      <c r="K35" s="153">
        <f t="shared" si="0"/>
        <v>0</v>
      </c>
    </row>
    <row r="36" spans="2:11" ht="18" customHeight="1" x14ac:dyDescent="0.3">
      <c r="C36" s="27"/>
      <c r="D36" s="27"/>
      <c r="E36" s="27"/>
      <c r="F36" s="27"/>
    </row>
    <row r="37" spans="2:11" ht="18" customHeight="1" x14ac:dyDescent="0.3">
      <c r="C37" s="52" t="s">
        <v>139</v>
      </c>
      <c r="D37" s="53"/>
      <c r="E37" s="27"/>
      <c r="F37" s="27"/>
    </row>
    <row r="38" spans="2:11" ht="18" customHeight="1" x14ac:dyDescent="0.3">
      <c r="B38" s="13">
        <f>COUNTA(C39:C48)</f>
        <v>10</v>
      </c>
      <c r="C38" s="50" t="s">
        <v>0</v>
      </c>
      <c r="D38" s="50" t="s">
        <v>4</v>
      </c>
      <c r="E38" s="77" t="s">
        <v>42</v>
      </c>
      <c r="F38" s="78" t="s">
        <v>256</v>
      </c>
      <c r="G38" s="50" t="s">
        <v>257</v>
      </c>
      <c r="H38" s="50" t="s">
        <v>44</v>
      </c>
      <c r="I38" s="50" t="s">
        <v>18</v>
      </c>
      <c r="J38" s="50" t="s">
        <v>90</v>
      </c>
      <c r="K38" s="51" t="s">
        <v>26</v>
      </c>
    </row>
    <row r="39" spans="2:11" ht="18" customHeight="1" x14ac:dyDescent="0.3">
      <c r="C39" s="4">
        <v>1</v>
      </c>
      <c r="D39" s="154" t="str">
        <f t="shared" ref="D39:D48" si="1">IF(E39&lt;&gt;"",INDEX(LaborCode,MATCH($E39,LaborName,0),0),"")</f>
        <v/>
      </c>
      <c r="E39" s="188"/>
      <c r="F39" s="170"/>
      <c r="G39" s="171"/>
      <c r="H39" s="151" t="str">
        <f t="shared" ref="H39:H48" si="2">IF(E39&lt;&gt;"",INDEX(LaborPrice,MATCH($E39,LaborName,0),0),"")</f>
        <v/>
      </c>
      <c r="I39" s="169"/>
      <c r="J39" s="169"/>
      <c r="K39" s="153">
        <f>IF(F39&lt;&gt;"",(F39*H39+(G39/60)*H39)-(F39*H39+(G39/60)*H39)*I39+(F39*H39+(G39/60)*H39)*J39,0)</f>
        <v>0</v>
      </c>
    </row>
    <row r="40" spans="2:11" ht="18" customHeight="1" x14ac:dyDescent="0.3">
      <c r="C40" s="4">
        <v>2</v>
      </c>
      <c r="D40" s="154" t="str">
        <f t="shared" si="1"/>
        <v/>
      </c>
      <c r="E40" s="188"/>
      <c r="F40" s="170"/>
      <c r="G40" s="172"/>
      <c r="H40" s="151" t="str">
        <f t="shared" si="2"/>
        <v/>
      </c>
      <c r="I40" s="169"/>
      <c r="J40" s="169"/>
      <c r="K40" s="153">
        <f t="shared" ref="K40:K48" si="3">IF(F40&lt;&gt;"",(F40*H40+(G40/60)*H40)-(F40*H40+(G40/60)*H40)*I40+(F40*H40+(G40/60)*H40)*J40,0)</f>
        <v>0</v>
      </c>
    </row>
    <row r="41" spans="2:11" ht="18" customHeight="1" x14ac:dyDescent="0.3">
      <c r="C41" s="4">
        <v>3</v>
      </c>
      <c r="D41" s="154" t="str">
        <f t="shared" si="1"/>
        <v/>
      </c>
      <c r="E41" s="188"/>
      <c r="F41" s="170"/>
      <c r="G41" s="172"/>
      <c r="H41" s="151" t="str">
        <f t="shared" si="2"/>
        <v/>
      </c>
      <c r="I41" s="169"/>
      <c r="J41" s="169"/>
      <c r="K41" s="153">
        <f t="shared" si="3"/>
        <v>0</v>
      </c>
    </row>
    <row r="42" spans="2:11" ht="18" customHeight="1" x14ac:dyDescent="0.3">
      <c r="C42" s="4">
        <v>4</v>
      </c>
      <c r="D42" s="154" t="str">
        <f t="shared" si="1"/>
        <v/>
      </c>
      <c r="E42" s="188"/>
      <c r="F42" s="170"/>
      <c r="G42" s="172"/>
      <c r="H42" s="151" t="str">
        <f t="shared" si="2"/>
        <v/>
      </c>
      <c r="I42" s="169"/>
      <c r="J42" s="169"/>
      <c r="K42" s="153">
        <f t="shared" si="3"/>
        <v>0</v>
      </c>
    </row>
    <row r="43" spans="2:11" ht="18" customHeight="1" x14ac:dyDescent="0.3">
      <c r="C43" s="4">
        <v>5</v>
      </c>
      <c r="D43" s="154" t="str">
        <f t="shared" si="1"/>
        <v/>
      </c>
      <c r="E43" s="188"/>
      <c r="F43" s="170"/>
      <c r="G43" s="172"/>
      <c r="H43" s="151" t="str">
        <f t="shared" si="2"/>
        <v/>
      </c>
      <c r="I43" s="169"/>
      <c r="J43" s="169"/>
      <c r="K43" s="153">
        <f t="shared" si="3"/>
        <v>0</v>
      </c>
    </row>
    <row r="44" spans="2:11" ht="18" customHeight="1" x14ac:dyDescent="0.3">
      <c r="C44" s="4">
        <v>6</v>
      </c>
      <c r="D44" s="154" t="str">
        <f t="shared" si="1"/>
        <v/>
      </c>
      <c r="E44" s="188"/>
      <c r="F44" s="170"/>
      <c r="G44" s="172"/>
      <c r="H44" s="151" t="str">
        <f t="shared" si="2"/>
        <v/>
      </c>
      <c r="I44" s="169"/>
      <c r="J44" s="169"/>
      <c r="K44" s="153">
        <f t="shared" si="3"/>
        <v>0</v>
      </c>
    </row>
    <row r="45" spans="2:11" ht="18" customHeight="1" x14ac:dyDescent="0.3">
      <c r="C45" s="4">
        <v>7</v>
      </c>
      <c r="D45" s="154" t="str">
        <f t="shared" si="1"/>
        <v/>
      </c>
      <c r="E45" s="188"/>
      <c r="F45" s="170"/>
      <c r="G45" s="172"/>
      <c r="H45" s="151" t="str">
        <f t="shared" si="2"/>
        <v/>
      </c>
      <c r="I45" s="169"/>
      <c r="J45" s="169"/>
      <c r="K45" s="153">
        <f t="shared" si="3"/>
        <v>0</v>
      </c>
    </row>
    <row r="46" spans="2:11" ht="18" customHeight="1" x14ac:dyDescent="0.3">
      <c r="C46" s="4">
        <v>8</v>
      </c>
      <c r="D46" s="154" t="str">
        <f t="shared" si="1"/>
        <v/>
      </c>
      <c r="E46" s="188"/>
      <c r="F46" s="170"/>
      <c r="G46" s="172"/>
      <c r="H46" s="151" t="str">
        <f t="shared" si="2"/>
        <v/>
      </c>
      <c r="I46" s="169"/>
      <c r="J46" s="169"/>
      <c r="K46" s="153">
        <f t="shared" si="3"/>
        <v>0</v>
      </c>
    </row>
    <row r="47" spans="2:11" ht="18" customHeight="1" x14ac:dyDescent="0.3">
      <c r="C47" s="4">
        <v>9</v>
      </c>
      <c r="D47" s="154" t="str">
        <f t="shared" si="1"/>
        <v/>
      </c>
      <c r="E47" s="188"/>
      <c r="F47" s="170"/>
      <c r="G47" s="172"/>
      <c r="H47" s="151" t="str">
        <f t="shared" si="2"/>
        <v/>
      </c>
      <c r="I47" s="169"/>
      <c r="J47" s="169"/>
      <c r="K47" s="153">
        <f t="shared" si="3"/>
        <v>0</v>
      </c>
    </row>
    <row r="48" spans="2:11" ht="18" customHeight="1" x14ac:dyDescent="0.3">
      <c r="C48" s="4">
        <v>10</v>
      </c>
      <c r="D48" s="154" t="str">
        <f t="shared" si="1"/>
        <v/>
      </c>
      <c r="E48" s="188"/>
      <c r="F48" s="170"/>
      <c r="G48" s="172"/>
      <c r="H48" s="151" t="str">
        <f t="shared" si="2"/>
        <v/>
      </c>
      <c r="I48" s="169"/>
      <c r="J48" s="169"/>
      <c r="K48" s="153">
        <f t="shared" si="3"/>
        <v>0</v>
      </c>
    </row>
    <row r="49" spans="2:11" ht="18" customHeight="1" x14ac:dyDescent="0.3">
      <c r="C49" s="27"/>
      <c r="D49" s="27"/>
      <c r="E49" s="27"/>
    </row>
    <row r="50" spans="2:11" ht="18" customHeight="1" x14ac:dyDescent="0.3">
      <c r="C50" s="54" t="s">
        <v>140</v>
      </c>
      <c r="D50" s="55"/>
      <c r="E50" s="27"/>
    </row>
    <row r="51" spans="2:11" ht="18" customHeight="1" x14ac:dyDescent="0.3">
      <c r="B51" s="13">
        <f>COUNTA(C52:C71)</f>
        <v>20</v>
      </c>
      <c r="C51" s="83" t="s">
        <v>0</v>
      </c>
      <c r="D51" s="83" t="s">
        <v>4</v>
      </c>
      <c r="E51" s="324" t="s">
        <v>5</v>
      </c>
      <c r="F51" s="325"/>
      <c r="G51" s="83" t="s">
        <v>15</v>
      </c>
      <c r="H51" s="83" t="s">
        <v>16</v>
      </c>
      <c r="I51" s="83" t="s">
        <v>18</v>
      </c>
      <c r="J51" s="83" t="s">
        <v>19</v>
      </c>
      <c r="K51" s="32" t="s">
        <v>26</v>
      </c>
    </row>
    <row r="52" spans="2:11" ht="18" customHeight="1" x14ac:dyDescent="0.3">
      <c r="C52" s="4">
        <v>1</v>
      </c>
      <c r="D52" s="154" t="str">
        <f t="shared" ref="D52:D71" si="4">IF(E52&lt;&gt;"",INDEX(MaterialCode,MATCH($E52,MaterialName,0),0),"")</f>
        <v/>
      </c>
      <c r="E52" s="188"/>
      <c r="F52" s="173"/>
      <c r="G52" s="174"/>
      <c r="H52" s="151" t="str">
        <f t="shared" ref="H52:H71" si="5">IF(E52&lt;&gt;"",INDEX(MaterialPrice,MATCH($E52,MaterialName,0),0),"")</f>
        <v/>
      </c>
      <c r="I52" s="169"/>
      <c r="J52" s="169"/>
      <c r="K52" s="153">
        <f>IF(G52&lt;&gt;"",G52*H52-G52*H52*I52+G52*H52*J52,0)</f>
        <v>0</v>
      </c>
    </row>
    <row r="53" spans="2:11" ht="18" customHeight="1" x14ac:dyDescent="0.3">
      <c r="C53" s="4">
        <v>2</v>
      </c>
      <c r="D53" s="154" t="str">
        <f t="shared" si="4"/>
        <v/>
      </c>
      <c r="E53" s="188"/>
      <c r="F53" s="173"/>
      <c r="G53" s="174"/>
      <c r="H53" s="151" t="str">
        <f t="shared" si="5"/>
        <v/>
      </c>
      <c r="I53" s="169"/>
      <c r="J53" s="169"/>
      <c r="K53" s="153">
        <f t="shared" ref="K53:K71" si="6">IF(G53&lt;&gt;"",G53*H53-G53*H53*I53+G53*H53*J53,0)</f>
        <v>0</v>
      </c>
    </row>
    <row r="54" spans="2:11" ht="18" customHeight="1" x14ac:dyDescent="0.3">
      <c r="C54" s="4">
        <v>3</v>
      </c>
      <c r="D54" s="154" t="str">
        <f t="shared" si="4"/>
        <v/>
      </c>
      <c r="E54" s="188"/>
      <c r="F54" s="173"/>
      <c r="G54" s="174"/>
      <c r="H54" s="151" t="str">
        <f t="shared" si="5"/>
        <v/>
      </c>
      <c r="I54" s="169"/>
      <c r="J54" s="169"/>
      <c r="K54" s="153">
        <f t="shared" si="6"/>
        <v>0</v>
      </c>
    </row>
    <row r="55" spans="2:11" ht="18" customHeight="1" x14ac:dyDescent="0.3">
      <c r="C55" s="4">
        <v>4</v>
      </c>
      <c r="D55" s="154" t="str">
        <f t="shared" si="4"/>
        <v/>
      </c>
      <c r="E55" s="188"/>
      <c r="F55" s="173"/>
      <c r="G55" s="174"/>
      <c r="H55" s="151" t="str">
        <f t="shared" si="5"/>
        <v/>
      </c>
      <c r="I55" s="169"/>
      <c r="J55" s="169"/>
      <c r="K55" s="153">
        <f t="shared" si="6"/>
        <v>0</v>
      </c>
    </row>
    <row r="56" spans="2:11" ht="18" customHeight="1" x14ac:dyDescent="0.3">
      <c r="C56" s="4">
        <v>5</v>
      </c>
      <c r="D56" s="154" t="str">
        <f t="shared" si="4"/>
        <v/>
      </c>
      <c r="E56" s="188"/>
      <c r="F56" s="173"/>
      <c r="G56" s="174"/>
      <c r="H56" s="151" t="str">
        <f t="shared" si="5"/>
        <v/>
      </c>
      <c r="I56" s="169"/>
      <c r="J56" s="169"/>
      <c r="K56" s="153">
        <f t="shared" si="6"/>
        <v>0</v>
      </c>
    </row>
    <row r="57" spans="2:11" ht="18" customHeight="1" x14ac:dyDescent="0.3">
      <c r="C57" s="4">
        <v>6</v>
      </c>
      <c r="D57" s="154" t="str">
        <f t="shared" si="4"/>
        <v/>
      </c>
      <c r="E57" s="188"/>
      <c r="F57" s="173"/>
      <c r="G57" s="174"/>
      <c r="H57" s="151" t="str">
        <f t="shared" si="5"/>
        <v/>
      </c>
      <c r="I57" s="169"/>
      <c r="J57" s="169"/>
      <c r="K57" s="153">
        <f t="shared" si="6"/>
        <v>0</v>
      </c>
    </row>
    <row r="58" spans="2:11" ht="18" customHeight="1" x14ac:dyDescent="0.3">
      <c r="C58" s="4">
        <v>7</v>
      </c>
      <c r="D58" s="154" t="str">
        <f t="shared" si="4"/>
        <v/>
      </c>
      <c r="E58" s="188"/>
      <c r="F58" s="173"/>
      <c r="G58" s="174"/>
      <c r="H58" s="151" t="str">
        <f t="shared" si="5"/>
        <v/>
      </c>
      <c r="I58" s="169"/>
      <c r="J58" s="169"/>
      <c r="K58" s="153">
        <f t="shared" si="6"/>
        <v>0</v>
      </c>
    </row>
    <row r="59" spans="2:11" ht="18" customHeight="1" x14ac:dyDescent="0.3">
      <c r="C59" s="4">
        <v>8</v>
      </c>
      <c r="D59" s="154" t="str">
        <f t="shared" si="4"/>
        <v/>
      </c>
      <c r="E59" s="188"/>
      <c r="F59" s="173"/>
      <c r="G59" s="174"/>
      <c r="H59" s="151" t="str">
        <f t="shared" si="5"/>
        <v/>
      </c>
      <c r="I59" s="169"/>
      <c r="J59" s="169"/>
      <c r="K59" s="153">
        <f t="shared" si="6"/>
        <v>0</v>
      </c>
    </row>
    <row r="60" spans="2:11" ht="18" customHeight="1" x14ac:dyDescent="0.3">
      <c r="C60" s="4">
        <v>9</v>
      </c>
      <c r="D60" s="154" t="str">
        <f t="shared" si="4"/>
        <v/>
      </c>
      <c r="E60" s="188"/>
      <c r="F60" s="173"/>
      <c r="G60" s="174"/>
      <c r="H60" s="151" t="str">
        <f t="shared" si="5"/>
        <v/>
      </c>
      <c r="I60" s="169"/>
      <c r="J60" s="169"/>
      <c r="K60" s="153">
        <f t="shared" si="6"/>
        <v>0</v>
      </c>
    </row>
    <row r="61" spans="2:11" ht="18" customHeight="1" x14ac:dyDescent="0.3">
      <c r="C61" s="4">
        <v>10</v>
      </c>
      <c r="D61" s="154" t="str">
        <f t="shared" si="4"/>
        <v/>
      </c>
      <c r="E61" s="188"/>
      <c r="F61" s="173"/>
      <c r="G61" s="174"/>
      <c r="H61" s="151" t="str">
        <f t="shared" si="5"/>
        <v/>
      </c>
      <c r="I61" s="169"/>
      <c r="J61" s="169"/>
      <c r="K61" s="153">
        <f t="shared" si="6"/>
        <v>0</v>
      </c>
    </row>
    <row r="62" spans="2:11" ht="18" customHeight="1" x14ac:dyDescent="0.3">
      <c r="C62" s="4">
        <v>11</v>
      </c>
      <c r="D62" s="154" t="str">
        <f t="shared" si="4"/>
        <v/>
      </c>
      <c r="E62" s="188"/>
      <c r="F62" s="173"/>
      <c r="G62" s="174"/>
      <c r="H62" s="151" t="str">
        <f t="shared" si="5"/>
        <v/>
      </c>
      <c r="I62" s="169"/>
      <c r="J62" s="169"/>
      <c r="K62" s="153">
        <f t="shared" si="6"/>
        <v>0</v>
      </c>
    </row>
    <row r="63" spans="2:11" ht="18" customHeight="1" x14ac:dyDescent="0.3">
      <c r="C63" s="4">
        <v>12</v>
      </c>
      <c r="D63" s="154" t="str">
        <f t="shared" si="4"/>
        <v/>
      </c>
      <c r="E63" s="188"/>
      <c r="F63" s="173"/>
      <c r="G63" s="174"/>
      <c r="H63" s="151" t="str">
        <f t="shared" si="5"/>
        <v/>
      </c>
      <c r="I63" s="169"/>
      <c r="J63" s="169"/>
      <c r="K63" s="153">
        <f t="shared" si="6"/>
        <v>0</v>
      </c>
    </row>
    <row r="64" spans="2:11" ht="18" customHeight="1" x14ac:dyDescent="0.3">
      <c r="C64" s="4">
        <v>13</v>
      </c>
      <c r="D64" s="154" t="str">
        <f t="shared" si="4"/>
        <v/>
      </c>
      <c r="E64" s="188"/>
      <c r="F64" s="173"/>
      <c r="G64" s="174"/>
      <c r="H64" s="151" t="str">
        <f t="shared" si="5"/>
        <v/>
      </c>
      <c r="I64" s="169"/>
      <c r="J64" s="169"/>
      <c r="K64" s="153">
        <f t="shared" si="6"/>
        <v>0</v>
      </c>
    </row>
    <row r="65" spans="1:11" ht="18" customHeight="1" x14ac:dyDescent="0.3">
      <c r="C65" s="4">
        <v>14</v>
      </c>
      <c r="D65" s="154" t="str">
        <f t="shared" si="4"/>
        <v/>
      </c>
      <c r="E65" s="188"/>
      <c r="F65" s="173"/>
      <c r="G65" s="174"/>
      <c r="H65" s="151" t="str">
        <f t="shared" si="5"/>
        <v/>
      </c>
      <c r="I65" s="169"/>
      <c r="J65" s="169"/>
      <c r="K65" s="153">
        <f t="shared" si="6"/>
        <v>0</v>
      </c>
    </row>
    <row r="66" spans="1:11" ht="18" customHeight="1" x14ac:dyDescent="0.3">
      <c r="C66" s="4">
        <v>15</v>
      </c>
      <c r="D66" s="154" t="str">
        <f t="shared" si="4"/>
        <v/>
      </c>
      <c r="E66" s="188"/>
      <c r="F66" s="173"/>
      <c r="G66" s="174"/>
      <c r="H66" s="151" t="str">
        <f t="shared" si="5"/>
        <v/>
      </c>
      <c r="I66" s="169"/>
      <c r="J66" s="169"/>
      <c r="K66" s="153">
        <f t="shared" si="6"/>
        <v>0</v>
      </c>
    </row>
    <row r="67" spans="1:11" ht="18" customHeight="1" x14ac:dyDescent="0.3">
      <c r="C67" s="4">
        <v>16</v>
      </c>
      <c r="D67" s="154" t="str">
        <f t="shared" si="4"/>
        <v/>
      </c>
      <c r="E67" s="188"/>
      <c r="F67" s="173"/>
      <c r="G67" s="174"/>
      <c r="H67" s="151" t="str">
        <f t="shared" si="5"/>
        <v/>
      </c>
      <c r="I67" s="169"/>
      <c r="J67" s="169"/>
      <c r="K67" s="153">
        <f t="shared" si="6"/>
        <v>0</v>
      </c>
    </row>
    <row r="68" spans="1:11" ht="18" customHeight="1" x14ac:dyDescent="0.3">
      <c r="C68" s="4">
        <v>17</v>
      </c>
      <c r="D68" s="154" t="str">
        <f t="shared" si="4"/>
        <v/>
      </c>
      <c r="E68" s="188"/>
      <c r="F68" s="173"/>
      <c r="G68" s="174"/>
      <c r="H68" s="151" t="str">
        <f t="shared" si="5"/>
        <v/>
      </c>
      <c r="I68" s="169"/>
      <c r="J68" s="169"/>
      <c r="K68" s="153">
        <f t="shared" si="6"/>
        <v>0</v>
      </c>
    </row>
    <row r="69" spans="1:11" ht="18" customHeight="1" x14ac:dyDescent="0.3">
      <c r="C69" s="4">
        <v>18</v>
      </c>
      <c r="D69" s="154" t="str">
        <f t="shared" si="4"/>
        <v/>
      </c>
      <c r="E69" s="188"/>
      <c r="F69" s="173"/>
      <c r="G69" s="174"/>
      <c r="H69" s="151" t="str">
        <f t="shared" si="5"/>
        <v/>
      </c>
      <c r="I69" s="169"/>
      <c r="J69" s="169"/>
      <c r="K69" s="153">
        <f t="shared" si="6"/>
        <v>0</v>
      </c>
    </row>
    <row r="70" spans="1:11" ht="18" customHeight="1" x14ac:dyDescent="0.3">
      <c r="C70" s="4">
        <v>19</v>
      </c>
      <c r="D70" s="154" t="str">
        <f t="shared" si="4"/>
        <v/>
      </c>
      <c r="E70" s="188"/>
      <c r="F70" s="173"/>
      <c r="G70" s="174"/>
      <c r="H70" s="151" t="str">
        <f t="shared" si="5"/>
        <v/>
      </c>
      <c r="I70" s="169"/>
      <c r="J70" s="169"/>
      <c r="K70" s="153">
        <f t="shared" si="6"/>
        <v>0</v>
      </c>
    </row>
    <row r="71" spans="1:11" ht="18" customHeight="1" x14ac:dyDescent="0.3">
      <c r="C71" s="4">
        <v>20</v>
      </c>
      <c r="D71" s="154" t="str">
        <f t="shared" si="4"/>
        <v/>
      </c>
      <c r="E71" s="188"/>
      <c r="F71" s="173"/>
      <c r="G71" s="174"/>
      <c r="H71" s="151" t="str">
        <f t="shared" si="5"/>
        <v/>
      </c>
      <c r="I71" s="169"/>
      <c r="J71" s="169"/>
      <c r="K71" s="153">
        <f t="shared" si="6"/>
        <v>0</v>
      </c>
    </row>
    <row r="72" spans="1:11" ht="18" customHeight="1" x14ac:dyDescent="0.3">
      <c r="C72" s="27"/>
      <c r="D72" s="27"/>
      <c r="F72" s="18"/>
      <c r="G72" s="18"/>
    </row>
    <row r="73" spans="1:11" ht="18" customHeight="1" thickBot="1" x14ac:dyDescent="0.35">
      <c r="C73" s="22" t="s">
        <v>221</v>
      </c>
      <c r="D73" s="72"/>
      <c r="E73" s="72"/>
      <c r="F73" s="27"/>
      <c r="G73" s="18"/>
      <c r="I73" s="87" t="s">
        <v>141</v>
      </c>
      <c r="J73" s="87" t="s">
        <v>142</v>
      </c>
    </row>
    <row r="74" spans="1:11" ht="18" customHeight="1" x14ac:dyDescent="0.3">
      <c r="A74" s="18"/>
      <c r="B74" s="18"/>
      <c r="C74" s="106" t="s">
        <v>222</v>
      </c>
      <c r="D74" s="106"/>
      <c r="E74" s="175"/>
      <c r="F74" s="27"/>
      <c r="G74" s="95" t="s">
        <v>259</v>
      </c>
      <c r="H74" s="96" t="str">
        <f>IF(Setup!G62&lt;&gt;"",Setup!G62,"")</f>
        <v>Total Project</v>
      </c>
      <c r="I74" s="97"/>
      <c r="J74" s="98"/>
      <c r="K74" s="155">
        <f>IFERROR(SUM(K31:K35),0)</f>
        <v>0</v>
      </c>
    </row>
    <row r="75" spans="1:11" ht="18" customHeight="1" x14ac:dyDescent="0.3">
      <c r="A75" s="18"/>
      <c r="B75" s="18"/>
      <c r="C75" s="106" t="s">
        <v>26</v>
      </c>
      <c r="D75" s="106"/>
      <c r="E75" s="164"/>
      <c r="F75" s="27"/>
      <c r="G75" s="99" t="s">
        <v>260</v>
      </c>
      <c r="H75" s="90" t="str">
        <f>IF(Setup!G63&lt;&gt;"",Setup!G63,"")</f>
        <v>Total Labor</v>
      </c>
      <c r="I75" s="100"/>
      <c r="J75" s="101"/>
      <c r="K75" s="155">
        <f>IFERROR(SUM(K39:K48),0)</f>
        <v>0</v>
      </c>
    </row>
    <row r="76" spans="1:11" ht="18" customHeight="1" x14ac:dyDescent="0.3">
      <c r="A76" s="18"/>
      <c r="B76" s="18"/>
      <c r="C76" s="27" t="s">
        <v>223</v>
      </c>
      <c r="D76" s="27" t="s">
        <v>224</v>
      </c>
      <c r="E76" s="164" t="s">
        <v>54</v>
      </c>
      <c r="F76" s="27"/>
      <c r="G76" s="102" t="s">
        <v>261</v>
      </c>
      <c r="H76" s="103" t="str">
        <f>IF(Setup!G64&lt;&gt;"",Setup!G64,"")</f>
        <v>Total Material</v>
      </c>
      <c r="I76" s="104"/>
      <c r="J76" s="105"/>
      <c r="K76" s="155">
        <f>IFERROR(SUM(K52:K71),0)</f>
        <v>0</v>
      </c>
    </row>
    <row r="77" spans="1:11" x14ac:dyDescent="0.3">
      <c r="A77" s="86">
        <f>IF(G77="Reduction",-1,1)</f>
        <v>1</v>
      </c>
      <c r="B77" s="18"/>
      <c r="C77" s="27"/>
      <c r="D77" s="27"/>
      <c r="E77" s="150" t="str">
        <f>IF(E76&lt;&gt;"",VLOOKUP(E76,BankTable,2,FALSE),"")</f>
        <v>MoveOn Incorporated</v>
      </c>
      <c r="F77" s="27"/>
      <c r="G77" s="176" t="s">
        <v>262</v>
      </c>
      <c r="H77" s="143" t="str">
        <f>IF(Setup!G65&lt;&gt;"",Setup!G65,"")</f>
        <v>Overhead</v>
      </c>
      <c r="I77" s="179" t="s">
        <v>219</v>
      </c>
      <c r="J77" s="180"/>
      <c r="K77" s="156" t="str">
        <f>IF(I77&lt;&gt;"Grand Total",IF(J77&lt;&gt;"",IF(I77="Table 1",J77*$K$74*A77,IF(I77="Table 2",J77*$K$75*A77,IF(I77="Table 3",J77*$K$76*A77,IF(I77="All Tables",J77*($K$74+$K$75+$K$76)*A77,SUM($K$74:$K76))))),""),SUM($K$74:$K82))</f>
        <v/>
      </c>
    </row>
    <row r="78" spans="1:11" x14ac:dyDescent="0.3">
      <c r="A78" s="86">
        <f t="shared" ref="A78:A82" si="7">IF(G78="Reduction",-1,1)</f>
        <v>1</v>
      </c>
      <c r="B78" s="18"/>
      <c r="C78" s="27"/>
      <c r="D78" s="27"/>
      <c r="E78" s="150">
        <f>IF(E77&lt;&gt;"",VLOOKUP(E76,BankTable,3,FALSE),"")</f>
        <v>12345678910</v>
      </c>
      <c r="F78" s="27"/>
      <c r="G78" s="177" t="s">
        <v>262</v>
      </c>
      <c r="H78" s="144" t="str">
        <f>IF(Setup!G66&lt;&gt;"",Setup!G66,"")</f>
        <v>Profit Margin</v>
      </c>
      <c r="I78" s="181" t="s">
        <v>219</v>
      </c>
      <c r="J78" s="182"/>
      <c r="K78" s="156" t="str">
        <f>IF(I78&lt;&gt;"Grand Total",IF(J78&lt;&gt;"",IF(I78="Table 1",J78*$K$74*A78,IF(I78="Table 2",J78*$K$75*A78,IF(I78="Table 3",J78*$K$76*A78,IF(I78="All Tables",J78*($K$74+$K$75+$K$76)*A78,SUM($K$74:$K77))))),""),SUM($K$74:$K83))</f>
        <v/>
      </c>
    </row>
    <row r="79" spans="1:11" x14ac:dyDescent="0.3">
      <c r="A79" s="86">
        <f t="shared" si="7"/>
        <v>1</v>
      </c>
      <c r="B79" s="18"/>
      <c r="C79" s="27"/>
      <c r="D79" s="27" t="s">
        <v>216</v>
      </c>
      <c r="E79" s="164"/>
      <c r="F79" s="27"/>
      <c r="G79" s="177" t="s">
        <v>262</v>
      </c>
      <c r="H79" s="144" t="str">
        <f>IF(Setup!G67&lt;&gt;"",Setup!G67,"")</f>
        <v>Tax 1</v>
      </c>
      <c r="I79" s="181" t="s">
        <v>219</v>
      </c>
      <c r="J79" s="182"/>
      <c r="K79" s="156" t="str">
        <f>IF(I79&lt;&gt;"Grand Total",IF(J79&lt;&gt;"",IF(I79="Table 1",J79*$K$74*A79,IF(I79="Table 2",J79*$K$75*A79,IF(I79="Table 3",J79*$K$76*A79,IF(I79="All Tables",J79*($K$74+$K$75+$K$76)*A79,SUM($K$74:$K78))))),""),SUM($K$74:$K84))</f>
        <v/>
      </c>
    </row>
    <row r="80" spans="1:11" x14ac:dyDescent="0.3">
      <c r="A80" s="86">
        <f t="shared" si="7"/>
        <v>1</v>
      </c>
      <c r="B80" s="18"/>
      <c r="C80" s="27"/>
      <c r="D80" s="27" t="s">
        <v>217</v>
      </c>
      <c r="E80" s="164" t="s">
        <v>225</v>
      </c>
      <c r="F80" s="27"/>
      <c r="G80" s="177" t="s">
        <v>262</v>
      </c>
      <c r="H80" s="144" t="str">
        <f>IF(Setup!G68&lt;&gt;"",Setup!G68,"")</f>
        <v>Tax 2</v>
      </c>
      <c r="I80" s="181" t="s">
        <v>219</v>
      </c>
      <c r="J80" s="182"/>
      <c r="K80" s="156" t="str">
        <f>IF(I80&lt;&gt;"Grand Total",IF(J80&lt;&gt;"",IF(I80="Table 1",J80*$K$74*A80,IF(I80="Table 2",J80*$K$75*A80,IF(I80="Table 3",J80*$K$76*A80,IF(I80="All Tables",J80*($K$74+$K$75+$K$76)*A80,SUM($K$74:$K79))))),""),SUM($K$74:$K85))</f>
        <v/>
      </c>
    </row>
    <row r="81" spans="1:13" ht="14.4" customHeight="1" x14ac:dyDescent="0.3">
      <c r="A81" s="86">
        <f t="shared" si="7"/>
        <v>-1</v>
      </c>
      <c r="B81" s="18"/>
      <c r="C81" s="27"/>
      <c r="D81" s="27"/>
      <c r="E81" s="73" t="s">
        <v>32</v>
      </c>
      <c r="F81" s="27"/>
      <c r="G81" s="148" t="s">
        <v>218</v>
      </c>
      <c r="H81" s="144" t="str">
        <f>IF(Setup!G69&lt;&gt;"",Setup!G69,"")</f>
        <v>Discount</v>
      </c>
      <c r="I81" s="146" t="s">
        <v>140</v>
      </c>
      <c r="J81" s="141"/>
      <c r="K81" s="156" t="str">
        <f>IF(I81&lt;&gt;"Grand Total",IF(J81&lt;&gt;"",IF(I81="Table 1",J81*$K$74*A81,IF(I81="Table 2",J81*$K$75*A81,IF(I81="Table 3",J81*$K$76*A81,IF(I81="All Tables",J81*($K$74+$K$75+$K$76)*A81,SUM($K$74:$K80))))),""),SUM($K$74:$K86))</f>
        <v/>
      </c>
    </row>
    <row r="82" spans="1:13" ht="14.4" customHeight="1" x14ac:dyDescent="0.3">
      <c r="A82" s="86">
        <f t="shared" si="7"/>
        <v>-1</v>
      </c>
      <c r="B82" s="18"/>
      <c r="C82" s="27"/>
      <c r="D82" s="27" t="s">
        <v>226</v>
      </c>
      <c r="E82" s="73"/>
      <c r="F82" s="27"/>
      <c r="G82" s="149" t="s">
        <v>218</v>
      </c>
      <c r="H82" s="145" t="str">
        <f>IF(Setup!G70&lt;&gt;"",Setup!G70,"")</f>
        <v>Other Charges</v>
      </c>
      <c r="I82" s="147" t="s">
        <v>219</v>
      </c>
      <c r="J82" s="142"/>
      <c r="K82" s="156" t="str">
        <f>IF(I82&lt;&gt;"Grand Total",IF(J82&lt;&gt;"",IF(I82="Table 1",J82*$K$74*A82,IF(I82="Table 2",J82*$K$75*A82,IF(I82="Table 3",J82*$K$76*A82,IF(I82="All Tables",J82*($K$74+$K$75+$K$76)*A82,SUM($K$74:$K81))))),""),SUM($K$74:$K87))</f>
        <v/>
      </c>
    </row>
    <row r="83" spans="1:13" ht="14.4" customHeight="1" x14ac:dyDescent="0.3">
      <c r="A83" s="18"/>
      <c r="B83" s="18"/>
      <c r="C83" s="27"/>
      <c r="D83" s="27"/>
      <c r="E83" s="73"/>
      <c r="F83" s="27"/>
      <c r="G83" s="108" t="s">
        <v>27</v>
      </c>
      <c r="H83" s="109" t="str">
        <f>IF(Setup!G71&lt;&gt;"",Setup!G71,"")</f>
        <v>Grand Total</v>
      </c>
      <c r="I83" s="110" t="s">
        <v>27</v>
      </c>
      <c r="J83" s="107"/>
      <c r="K83" s="157">
        <f>IF(I83&lt;&gt;"Grand Total",IF(J83&lt;&gt;"",IF(I83="Table 1",J83*$K$36*A83,IF(I83="Table 2",J83*$K$49*A83,IF(I83="Table 3",J83*$K$72*A83,IF(I83="All Tables",J83*($K$36+$K$49+$K$72),SUM($K$73:$K82))))),""),SUM($K$73:$K82)+$K$36+$K$49+$K$72)</f>
        <v>0</v>
      </c>
    </row>
    <row r="84" spans="1:13" ht="14.4" customHeight="1" x14ac:dyDescent="0.3">
      <c r="A84" s="18"/>
      <c r="B84" s="18"/>
      <c r="C84" s="27"/>
      <c r="D84" s="27"/>
      <c r="E84" s="73"/>
      <c r="F84" s="27"/>
    </row>
    <row r="85" spans="1:13" ht="14.4" customHeight="1" x14ac:dyDescent="0.3"/>
    <row r="86" spans="1:13" ht="14.4" customHeight="1" x14ac:dyDescent="0.3"/>
    <row r="87" spans="1:13" ht="14.4" customHeight="1" x14ac:dyDescent="0.3"/>
    <row r="88" spans="1:13" ht="14.4" customHeight="1" x14ac:dyDescent="0.3">
      <c r="A88" s="33"/>
      <c r="B88" s="33"/>
      <c r="C88" s="33"/>
      <c r="D88" s="33"/>
      <c r="E88" s="33"/>
      <c r="F88" s="33"/>
      <c r="G88" s="33"/>
      <c r="H88" s="33"/>
      <c r="I88" s="33"/>
      <c r="J88" s="33"/>
      <c r="K88" s="33"/>
      <c r="L88" s="33"/>
      <c r="M88" s="33"/>
    </row>
  </sheetData>
  <sheetProtection password="CE2F" sheet="1" objects="1" scenarios="1" formatCells="0" formatColumns="0" formatRows="0"/>
  <mergeCells count="14">
    <mergeCell ref="J5:K5"/>
    <mergeCell ref="F30:G30"/>
    <mergeCell ref="F31:G31"/>
    <mergeCell ref="E51:F51"/>
    <mergeCell ref="A8:A11"/>
    <mergeCell ref="A12:A15"/>
    <mergeCell ref="A17:A20"/>
    <mergeCell ref="A24:A26"/>
    <mergeCell ref="F32:G32"/>
    <mergeCell ref="F33:G33"/>
    <mergeCell ref="F34:G34"/>
    <mergeCell ref="F35:G35"/>
    <mergeCell ref="G25:K27"/>
    <mergeCell ref="A27:A28"/>
  </mergeCells>
  <dataValidations count="9">
    <dataValidation type="list" allowBlank="1" showInputMessage="1" showErrorMessage="1" sqref="H10">
      <formula1>PaymentTerms</formula1>
    </dataValidation>
    <dataValidation type="list" allowBlank="1" showInputMessage="1" showErrorMessage="1" sqref="E52:E71">
      <formula1>MaterialName</formula1>
    </dataValidation>
    <dataValidation type="list" allowBlank="1" showInputMessage="1" showErrorMessage="1" sqref="E39:E48">
      <formula1>LaborName</formula1>
    </dataValidation>
    <dataValidation type="list" allowBlank="1" showInputMessage="1" showErrorMessage="1" sqref="E31:E35">
      <formula1>ProjectName</formula1>
    </dataValidation>
    <dataValidation type="list" allowBlank="1" showInputMessage="1" showErrorMessage="1" sqref="E79">
      <formula1>EmployeeName</formula1>
    </dataValidation>
    <dataValidation type="list" allowBlank="1" showInputMessage="1" showErrorMessage="1" sqref="G77:G83">
      <formula1>"Reduction, Additional, Grand Total"</formula1>
    </dataValidation>
    <dataValidation type="list" allowBlank="1" showInputMessage="1" showErrorMessage="1" sqref="E25 E76">
      <formula1>BankList</formula1>
    </dataValidation>
    <dataValidation type="list" allowBlank="1" showInputMessage="1" showErrorMessage="1" sqref="E8">
      <formula1>CustomerList</formula1>
    </dataValidation>
    <dataValidation type="list" allowBlank="1" showInputMessage="1" showErrorMessage="1" sqref="I77:I83">
      <formula1>"Table 1, Table 2, Table 3, All Tables, Grand Total"</formula1>
    </dataValidation>
  </dataValidations>
  <printOptions horizontalCentered="1"/>
  <pageMargins left="0.25" right="0.25" top="0.75" bottom="0.75" header="0.3" footer="0.3"/>
  <pageSetup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workbookViewId="0">
      <selection activeCell="K8" sqref="K8:N10"/>
    </sheetView>
  </sheetViews>
  <sheetFormatPr defaultColWidth="0" defaultRowHeight="14.4" zeroHeight="1" x14ac:dyDescent="0.3"/>
  <cols>
    <col min="1" max="1" width="2" customWidth="1"/>
    <col min="2" max="2" width="20.33203125" customWidth="1"/>
    <col min="3" max="3" width="8.44140625" customWidth="1"/>
    <col min="4" max="4" width="12.5546875" customWidth="1"/>
    <col min="5" max="6" width="3.5546875" customWidth="1"/>
    <col min="7" max="7" width="9" customWidth="1"/>
    <col min="8" max="8" width="12.77734375" customWidth="1"/>
    <col min="9" max="9" width="21.77734375" customWidth="1"/>
    <col min="10" max="10" width="5.109375" customWidth="1"/>
    <col min="11" max="13" width="10.77734375" customWidth="1"/>
    <col min="14" max="14" width="13.77734375" customWidth="1"/>
    <col min="15" max="18" width="1.7773437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2" ht="15" customHeight="1" x14ac:dyDescent="0.3">
      <c r="A1" s="6"/>
      <c r="B1" s="6"/>
      <c r="C1" s="6"/>
      <c r="D1" s="6"/>
      <c r="E1" s="7"/>
      <c r="F1" s="7"/>
      <c r="G1" s="7"/>
      <c r="H1" s="7"/>
      <c r="I1" s="7"/>
      <c r="J1" s="7"/>
      <c r="K1" s="7"/>
      <c r="L1" s="7"/>
      <c r="M1" s="7"/>
      <c r="N1" s="7"/>
      <c r="O1" s="7"/>
      <c r="P1" s="7"/>
      <c r="Q1" s="7"/>
      <c r="R1" s="7"/>
    </row>
    <row r="2" spans="1:22" ht="30" customHeight="1" x14ac:dyDescent="0.3">
      <c r="A2" s="6"/>
      <c r="B2" s="6"/>
      <c r="C2" s="6"/>
      <c r="D2" s="6"/>
      <c r="E2" s="8"/>
      <c r="F2" s="8"/>
      <c r="G2" s="8"/>
      <c r="H2" s="8"/>
      <c r="I2" s="8"/>
      <c r="J2" s="8"/>
      <c r="K2" s="8"/>
      <c r="L2" s="8"/>
      <c r="M2" s="8"/>
      <c r="N2" s="8"/>
      <c r="O2" s="8"/>
      <c r="P2" s="8"/>
      <c r="Q2" s="8"/>
      <c r="R2" s="8"/>
    </row>
    <row r="3" spans="1:22" ht="30" customHeight="1" x14ac:dyDescent="0.3">
      <c r="A3" s="6"/>
      <c r="B3" s="6"/>
      <c r="C3" s="6"/>
      <c r="D3" s="6"/>
      <c r="E3" s="7"/>
      <c r="F3" s="7"/>
      <c r="G3" s="7"/>
      <c r="H3" s="7"/>
      <c r="I3" s="7"/>
      <c r="J3" s="7"/>
      <c r="K3" s="7"/>
      <c r="L3" s="7"/>
      <c r="M3" s="7"/>
      <c r="N3" s="7"/>
      <c r="O3" s="7"/>
      <c r="P3" s="7"/>
      <c r="Q3" s="7"/>
      <c r="R3" s="7"/>
    </row>
    <row r="4" spans="1:22" x14ac:dyDescent="0.3">
      <c r="K4" s="3"/>
      <c r="L4" s="3"/>
      <c r="M4" s="3"/>
      <c r="N4" s="3"/>
      <c r="O4" s="3"/>
      <c r="P4" s="3"/>
      <c r="Q4" s="3"/>
      <c r="R4" s="3"/>
    </row>
    <row r="5" spans="1:22" ht="15" x14ac:dyDescent="0.35">
      <c r="B5" s="37" t="s">
        <v>180</v>
      </c>
      <c r="C5" s="37"/>
      <c r="D5" s="213">
        <v>5</v>
      </c>
      <c r="E5" s="3"/>
      <c r="F5" s="38"/>
      <c r="G5" s="199"/>
      <c r="H5" s="199"/>
      <c r="I5" s="200"/>
      <c r="J5" s="200"/>
      <c r="K5" s="200"/>
      <c r="L5" s="200"/>
      <c r="M5" s="200"/>
      <c r="N5" s="200"/>
      <c r="O5" s="3"/>
      <c r="P5" s="3"/>
      <c r="Q5" s="3"/>
      <c r="R5" s="3"/>
    </row>
    <row r="6" spans="1:22" ht="15" x14ac:dyDescent="0.35">
      <c r="B6" s="327" t="s">
        <v>177</v>
      </c>
      <c r="C6" s="327"/>
      <c r="D6" s="327"/>
      <c r="E6" s="3"/>
      <c r="F6" s="38"/>
      <c r="G6" s="200"/>
      <c r="H6" s="200"/>
      <c r="I6" s="200"/>
      <c r="J6" s="200"/>
      <c r="K6" s="200"/>
      <c r="L6" s="200"/>
      <c r="M6" s="200"/>
      <c r="N6" s="200"/>
      <c r="O6" s="3"/>
      <c r="P6" s="3"/>
      <c r="Q6" s="3"/>
      <c r="R6" s="3"/>
      <c r="T6" s="84" t="str">
        <f t="shared" ref="T6:T37" si="0">"'Invoice ("&amp;$D$5&amp;")'!"&amp;U6</f>
        <v>'Invoice (5)'!G8:H22</v>
      </c>
      <c r="U6" s="84" t="s">
        <v>144</v>
      </c>
    </row>
    <row r="7" spans="1:22" ht="15" x14ac:dyDescent="0.35">
      <c r="B7" s="328"/>
      <c r="C7" s="328"/>
      <c r="D7" s="328"/>
      <c r="F7" s="38"/>
      <c r="G7" s="199"/>
      <c r="H7" s="199"/>
      <c r="I7" s="199"/>
      <c r="J7" s="199"/>
      <c r="K7" s="200"/>
      <c r="L7" s="200"/>
      <c r="M7" s="200"/>
      <c r="N7" s="200"/>
      <c r="T7" s="84" t="str">
        <f t="shared" si="0"/>
        <v>'Invoice (5)'!D8:E22</v>
      </c>
      <c r="U7" s="84" t="s">
        <v>143</v>
      </c>
    </row>
    <row r="8" spans="1:22" ht="25.8" customHeight="1" x14ac:dyDescent="0.35">
      <c r="B8" s="326" t="s">
        <v>200</v>
      </c>
      <c r="C8" s="326"/>
      <c r="D8" s="326"/>
      <c r="F8" s="38"/>
      <c r="G8" s="200"/>
      <c r="H8" s="200"/>
      <c r="I8" s="200"/>
      <c r="J8" s="200"/>
      <c r="K8" s="341" t="s">
        <v>24</v>
      </c>
      <c r="L8" s="342"/>
      <c r="M8" s="342"/>
      <c r="N8" s="342"/>
      <c r="T8" s="84" t="str">
        <f t="shared" si="0"/>
        <v>'Invoice (5)'!E25</v>
      </c>
      <c r="U8" s="84" t="s">
        <v>157</v>
      </c>
      <c r="V8" s="126" t="s">
        <v>53</v>
      </c>
    </row>
    <row r="9" spans="1:22" ht="15" customHeight="1" x14ac:dyDescent="0.35">
      <c r="B9" s="327"/>
      <c r="C9" s="327"/>
      <c r="D9" s="327"/>
      <c r="F9" s="38"/>
      <c r="G9" s="200"/>
      <c r="H9" s="200"/>
      <c r="I9" s="200"/>
      <c r="J9" s="201"/>
      <c r="K9" s="343"/>
      <c r="L9" s="344"/>
      <c r="M9" s="344"/>
      <c r="N9" s="344"/>
      <c r="T9" s="84" t="str">
        <f t="shared" si="0"/>
        <v>'Invoice (5)'!E26</v>
      </c>
      <c r="U9" s="84" t="s">
        <v>113</v>
      </c>
      <c r="V9" s="126" t="s">
        <v>111</v>
      </c>
    </row>
    <row r="10" spans="1:22" ht="15" customHeight="1" x14ac:dyDescent="0.35">
      <c r="B10" s="328"/>
      <c r="C10" s="328"/>
      <c r="D10" s="328"/>
      <c r="F10" s="38"/>
      <c r="G10" s="202"/>
      <c r="H10" s="202"/>
      <c r="I10" s="202"/>
      <c r="J10" s="203"/>
      <c r="K10" s="343"/>
      <c r="L10" s="344"/>
      <c r="M10" s="344"/>
      <c r="N10" s="344"/>
      <c r="T10" s="84" t="str">
        <f t="shared" si="0"/>
        <v>'Invoice (5)'!E27</v>
      </c>
      <c r="U10" s="84" t="s">
        <v>158</v>
      </c>
      <c r="V10" s="126" t="s">
        <v>110</v>
      </c>
    </row>
    <row r="11" spans="1:22" ht="15" x14ac:dyDescent="0.35">
      <c r="B11" s="34"/>
      <c r="C11" s="34"/>
      <c r="D11" s="34"/>
      <c r="F11" s="38"/>
      <c r="G11" s="56"/>
      <c r="H11" s="56"/>
      <c r="I11" s="56"/>
      <c r="J11" s="56"/>
      <c r="K11" s="56"/>
      <c r="L11" s="56"/>
      <c r="M11" s="56"/>
      <c r="N11" s="56"/>
      <c r="T11" s="84" t="str">
        <f t="shared" si="0"/>
        <v>'Invoice (5)'!G25</v>
      </c>
      <c r="U11" s="84" t="s">
        <v>189</v>
      </c>
      <c r="V11" s="126" t="s">
        <v>116</v>
      </c>
    </row>
    <row r="12" spans="1:22" ht="15" customHeight="1" x14ac:dyDescent="0.3">
      <c r="B12" s="327" t="s">
        <v>184</v>
      </c>
      <c r="C12" s="327"/>
      <c r="D12" s="327"/>
      <c r="F12" s="38"/>
      <c r="G12" s="345" t="s">
        <v>0</v>
      </c>
      <c r="H12" s="345"/>
      <c r="I12" s="57" t="str">
        <f t="shared" ref="I12:I15" ca="1" si="1">IF(G12&lt;&gt;"",IF(OR(G12="Date",G12="Due Date"),": "&amp;IFERROR(IF(VLOOKUP(G12,INDIRECT($T$6),2,FALSE)&lt;&gt;"",TEXT(VLOOKUP(G12,INDIRECT($T$6),2,FALSE),"mmmm dd, yyyy"),"-"),"-"),": "&amp;IFERROR(IF(VLOOKUP(G12,INDIRECT($T$6),2,FALSE)&lt;&gt;"",VLOOKUP(G12,INDIRECT($T$6),2,FALSE),"-"),"-")),"")</f>
        <v>: -</v>
      </c>
      <c r="J12" s="57"/>
      <c r="K12" s="346" t="s">
        <v>22</v>
      </c>
      <c r="L12" s="346"/>
      <c r="M12" s="347" t="str">
        <f t="shared" ref="M12:M14" ca="1" si="2">IF(K12&lt;&gt;"",IF(OR(K12="Date",K12="Due Date"),": "&amp;IFERROR(IF(VLOOKUP(K12,INDIRECT($T$6),2,FALSE)&lt;&gt;"",TEXT(VLOOKUP(K12,INDIRECT($T$6),2,FALSE),"mmmm dd, yyyy"),"-"),"-"),": "&amp;IFERROR(IF(VLOOKUP(K12,INDIRECT($T$6),2,FALSE)&lt;&gt;"",VLOOKUP(K12,INDIRECT($T$6),2,FALSE),"-"),"-")),"")</f>
        <v>: -</v>
      </c>
      <c r="N12" s="347"/>
      <c r="T12" s="84" t="str">
        <f t="shared" si="0"/>
        <v>'Invoice (5)'!C30</v>
      </c>
      <c r="U12" s="84" t="s">
        <v>147</v>
      </c>
      <c r="V12" s="126" t="s">
        <v>0</v>
      </c>
    </row>
    <row r="13" spans="1:22" ht="15" customHeight="1" x14ac:dyDescent="0.3">
      <c r="B13" s="328"/>
      <c r="C13" s="328"/>
      <c r="D13" s="328"/>
      <c r="F13" s="38"/>
      <c r="G13" s="345" t="s">
        <v>39</v>
      </c>
      <c r="H13" s="345"/>
      <c r="I13" s="57" t="str">
        <f t="shared" ca="1" si="1"/>
        <v>: -</v>
      </c>
      <c r="J13" s="58"/>
      <c r="K13" s="346" t="s">
        <v>40</v>
      </c>
      <c r="L13" s="346"/>
      <c r="M13" s="347" t="str">
        <f t="shared" ca="1" si="2"/>
        <v>: -</v>
      </c>
      <c r="N13" s="347"/>
      <c r="T13" s="84" t="str">
        <f t="shared" si="0"/>
        <v>'Invoice (5)'!D30</v>
      </c>
      <c r="U13" s="84" t="s">
        <v>148</v>
      </c>
      <c r="V13" s="126" t="s">
        <v>4</v>
      </c>
    </row>
    <row r="14" spans="1:22" ht="15" customHeight="1" x14ac:dyDescent="0.3">
      <c r="B14" s="40"/>
      <c r="C14" s="40"/>
      <c r="D14" s="40"/>
      <c r="F14" s="38"/>
      <c r="G14" s="345" t="s">
        <v>35</v>
      </c>
      <c r="H14" s="345"/>
      <c r="I14" s="57" t="str">
        <f t="shared" ca="1" si="1"/>
        <v>: -</v>
      </c>
      <c r="J14" s="57"/>
      <c r="K14" s="346" t="s">
        <v>28</v>
      </c>
      <c r="L14" s="346"/>
      <c r="M14" s="347" t="str">
        <f t="shared" ca="1" si="2"/>
        <v>: -</v>
      </c>
      <c r="N14" s="347"/>
      <c r="T14" s="84" t="str">
        <f t="shared" si="0"/>
        <v>'Invoice (5)'!E30</v>
      </c>
      <c r="U14" s="84" t="s">
        <v>149</v>
      </c>
      <c r="V14" s="126" t="s">
        <v>2</v>
      </c>
    </row>
    <row r="15" spans="1:22" ht="15" customHeight="1" x14ac:dyDescent="0.3">
      <c r="B15" s="40"/>
      <c r="C15" s="40"/>
      <c r="D15" s="40"/>
      <c r="F15" s="38"/>
      <c r="G15" s="345" t="s">
        <v>41</v>
      </c>
      <c r="H15" s="345"/>
      <c r="I15" s="57" t="str">
        <f t="shared" ca="1" si="1"/>
        <v>: -</v>
      </c>
      <c r="J15" s="58"/>
      <c r="K15" s="346" t="s">
        <v>23</v>
      </c>
      <c r="L15" s="346"/>
      <c r="M15" s="347" t="str">
        <f ca="1">IF(K15&lt;&gt;"",IF(OR(K15="Date",K15="Due Date"),": "&amp;IFERROR(IF(VLOOKUP(K15,INDIRECT($T$6),2,FALSE)&lt;&gt;"",TEXT(VLOOKUP(K15,INDIRECT($T$6),2,FALSE),"mmmm dd, yyyy"),"-"),"-"),": "&amp;IFERROR(IF(VLOOKUP(K15,INDIRECT($T$6),2,FALSE)&lt;&gt;"",VLOOKUP(K15,INDIRECT($T$6),2,FALSE),"-"),"-")),"")</f>
        <v>: -</v>
      </c>
      <c r="N15" s="347"/>
      <c r="T15" s="84" t="str">
        <f t="shared" si="0"/>
        <v>'Invoice (5)'!F30</v>
      </c>
      <c r="U15" s="84" t="s">
        <v>150</v>
      </c>
      <c r="V15" s="126" t="s">
        <v>36</v>
      </c>
    </row>
    <row r="16" spans="1:22" ht="15" customHeight="1" x14ac:dyDescent="0.3">
      <c r="B16" s="366" t="s">
        <v>178</v>
      </c>
      <c r="C16" s="366"/>
      <c r="D16" s="366"/>
      <c r="F16" s="38"/>
      <c r="G16" s="57"/>
      <c r="H16" s="58"/>
      <c r="I16" s="58"/>
      <c r="J16" s="58"/>
      <c r="K16" s="204"/>
      <c r="L16" s="204"/>
      <c r="M16" s="59"/>
      <c r="N16" s="59"/>
      <c r="T16" s="84" t="str">
        <f t="shared" si="0"/>
        <v>'Invoice (5)'!H30</v>
      </c>
      <c r="U16" s="84" t="s">
        <v>151</v>
      </c>
      <c r="V16" s="126" t="s">
        <v>16</v>
      </c>
    </row>
    <row r="17" spans="2:22" ht="15" customHeight="1" x14ac:dyDescent="0.35">
      <c r="B17" s="366"/>
      <c r="C17" s="366"/>
      <c r="D17" s="366"/>
      <c r="F17" s="38"/>
      <c r="G17" s="206" t="s">
        <v>145</v>
      </c>
      <c r="H17" s="60"/>
      <c r="I17" s="60"/>
      <c r="J17" s="60"/>
      <c r="K17" s="205" t="s">
        <v>146</v>
      </c>
      <c r="L17" s="206"/>
      <c r="M17" s="57"/>
      <c r="N17" s="57"/>
      <c r="T17" s="84" t="str">
        <f t="shared" si="0"/>
        <v>'Invoice (5)'!I30</v>
      </c>
      <c r="U17" s="84" t="s">
        <v>152</v>
      </c>
      <c r="V17" s="126" t="s">
        <v>18</v>
      </c>
    </row>
    <row r="18" spans="2:22" ht="15" customHeight="1" x14ac:dyDescent="0.35">
      <c r="B18" s="211" t="s">
        <v>3</v>
      </c>
      <c r="F18" s="38"/>
      <c r="G18" s="367" t="str">
        <f ca="1">IFERROR(IF(VLOOKUP(B18,INDIRECT($T$7),2,FALSE)&lt;&gt;"",VLOOKUP(B18,INDIRECT($T$7),2,FALSE),"-"),"-")</f>
        <v>-</v>
      </c>
      <c r="H18" s="368"/>
      <c r="I18" s="369"/>
      <c r="J18" s="56"/>
      <c r="K18" s="348" t="str">
        <f ca="1">IF(INDIRECT(T11)&lt;&gt;"",INDIRECT(T11),"-")</f>
        <v>-</v>
      </c>
      <c r="L18" s="349"/>
      <c r="M18" s="349"/>
      <c r="N18" s="350"/>
      <c r="T18" s="84" t="str">
        <f t="shared" si="0"/>
        <v>'Invoice (5)'!J30</v>
      </c>
      <c r="U18" s="84" t="s">
        <v>153</v>
      </c>
      <c r="V18" s="126" t="s">
        <v>90</v>
      </c>
    </row>
    <row r="19" spans="2:22" ht="15" customHeight="1" x14ac:dyDescent="0.35">
      <c r="B19" s="212" t="s">
        <v>7</v>
      </c>
      <c r="F19" s="38"/>
      <c r="G19" s="357" t="str">
        <f ca="1">IFERROR(IF(VLOOKUP(B19,INDIRECT($T$7),2,FALSE)&lt;&gt;"",VLOOKUP(B19,INDIRECT($T$7),2,FALSE),"-"),"-")</f>
        <v>-</v>
      </c>
      <c r="H19" s="358"/>
      <c r="I19" s="359"/>
      <c r="J19" s="56"/>
      <c r="K19" s="351"/>
      <c r="L19" s="352"/>
      <c r="M19" s="352"/>
      <c r="N19" s="353"/>
      <c r="T19" s="84" t="str">
        <f t="shared" si="0"/>
        <v>'Invoice (5)'!K30</v>
      </c>
      <c r="U19" s="84" t="s">
        <v>154</v>
      </c>
      <c r="V19" s="126" t="s">
        <v>26</v>
      </c>
    </row>
    <row r="20" spans="2:22" ht="15" customHeight="1" x14ac:dyDescent="0.35">
      <c r="B20" s="211" t="s">
        <v>8</v>
      </c>
      <c r="C20" s="211" t="s">
        <v>9</v>
      </c>
      <c r="F20" s="38"/>
      <c r="G20" s="357" t="str">
        <f ca="1">IFERROR(IF(VLOOKUP(B20,INDIRECT($T$7),2,FALSE)&lt;&gt;"",VLOOKUP(B20,INDIRECT($T$7),2,FALSE),"-")&amp;", "&amp;VLOOKUP(C20,INDIRECT($T$7),2,FALSE),"")</f>
        <v xml:space="preserve">-, </v>
      </c>
      <c r="H20" s="358"/>
      <c r="I20" s="359"/>
      <c r="J20" s="56"/>
      <c r="K20" s="351"/>
      <c r="L20" s="352"/>
      <c r="M20" s="352"/>
      <c r="N20" s="353"/>
      <c r="T20" s="84" t="str">
        <f t="shared" si="0"/>
        <v>'Invoice (5)'!C38</v>
      </c>
      <c r="U20" s="84" t="s">
        <v>159</v>
      </c>
      <c r="V20" s="84" t="s">
        <v>0</v>
      </c>
    </row>
    <row r="21" spans="2:22" ht="15" customHeight="1" x14ac:dyDescent="0.35">
      <c r="B21" s="211" t="s">
        <v>10</v>
      </c>
      <c r="C21" s="211" t="s">
        <v>11</v>
      </c>
      <c r="F21" s="38"/>
      <c r="G21" s="357" t="str">
        <f ca="1">IFERROR(IF(VLOOKUP(B21,INDIRECT($T$7),2,FALSE)&lt;&gt;"",VLOOKUP(B21,INDIRECT($T$7),2,FALSE),"-")&amp;", "&amp;VLOOKUP(C21,INDIRECT($T$7),2,FALSE),"")</f>
        <v xml:space="preserve">-, </v>
      </c>
      <c r="H21" s="358"/>
      <c r="I21" s="359"/>
      <c r="J21" s="56"/>
      <c r="K21" s="354"/>
      <c r="L21" s="355"/>
      <c r="M21" s="355"/>
      <c r="N21" s="356"/>
      <c r="T21" s="84" t="str">
        <f t="shared" si="0"/>
        <v>'Invoice (5)'!D38</v>
      </c>
      <c r="U21" s="84" t="s">
        <v>160</v>
      </c>
      <c r="V21" s="84" t="s">
        <v>4</v>
      </c>
    </row>
    <row r="22" spans="2:22" ht="15" customHeight="1" x14ac:dyDescent="0.35">
      <c r="B22" s="211" t="s">
        <v>12</v>
      </c>
      <c r="C22" s="39"/>
      <c r="F22" s="38"/>
      <c r="G22" s="357" t="str">
        <f ca="1">IFERROR(IF(VLOOKUP(B22,INDIRECT($T$7),2,FALSE)&lt;&gt;"",VLOOKUP(B22,INDIRECT($T$7),2,FALSE),"-"),"-")</f>
        <v>-</v>
      </c>
      <c r="H22" s="358"/>
      <c r="I22" s="359"/>
      <c r="J22" s="56"/>
      <c r="K22" s="61"/>
      <c r="L22" s="61"/>
      <c r="M22" s="61"/>
      <c r="N22" s="61"/>
      <c r="T22" s="84" t="str">
        <f t="shared" si="0"/>
        <v>'Invoice (5)'!E38</v>
      </c>
      <c r="U22" s="84" t="s">
        <v>161</v>
      </c>
      <c r="V22" s="84" t="s">
        <v>42</v>
      </c>
    </row>
    <row r="23" spans="2:22" ht="15" customHeight="1" x14ac:dyDescent="0.35">
      <c r="B23" s="211"/>
      <c r="C23" s="39"/>
      <c r="F23" s="38"/>
      <c r="G23" s="360" t="str">
        <f ca="1">IFERROR(IF(VLOOKUP(B23,INDIRECT($T$7),2,FALSE)&lt;&gt;"",VLOOKUP(B23,INDIRECT($T$7),2,FALSE),""),"")</f>
        <v/>
      </c>
      <c r="H23" s="361"/>
      <c r="I23" s="362"/>
      <c r="J23" s="56"/>
      <c r="K23" s="61"/>
      <c r="L23" s="61"/>
      <c r="M23" s="61"/>
      <c r="N23" s="61"/>
      <c r="T23" s="84" t="str">
        <f t="shared" si="0"/>
        <v>'Invoice (5)'!F38</v>
      </c>
      <c r="U23" s="84" t="s">
        <v>211</v>
      </c>
      <c r="V23" s="84" t="s">
        <v>17</v>
      </c>
    </row>
    <row r="24" spans="2:22" ht="15" customHeight="1" x14ac:dyDescent="0.35">
      <c r="B24" s="211"/>
      <c r="C24" s="39"/>
      <c r="F24" s="38"/>
      <c r="G24" s="363" t="str">
        <f ca="1">IFERROR(IF(B24="Attn","Attn : "&amp;IF(VLOOKUP(B24,INDIRECT($T$7),2,FALSE)&lt;&gt;"",VLOOKUP(B24,INDIRECT($T$7),2,FALSE),"-"),IF(VLOOKUP(B24,INDIRECT($T$7),2,FALSE)&lt;&gt;"",VLOOKUP(B24,INDIRECT($T$7),2,FALSE))),"")</f>
        <v/>
      </c>
      <c r="H24" s="364"/>
      <c r="I24" s="365"/>
      <c r="J24" s="56"/>
      <c r="K24" s="56"/>
      <c r="L24" s="56"/>
      <c r="M24" s="56"/>
      <c r="N24" s="56"/>
      <c r="T24" s="84" t="str">
        <f t="shared" si="0"/>
        <v>'Invoice (5)'!H38</v>
      </c>
      <c r="U24" s="84" t="s">
        <v>163</v>
      </c>
      <c r="V24" s="84" t="s">
        <v>44</v>
      </c>
    </row>
    <row r="25" spans="2:22" ht="15" customHeight="1" x14ac:dyDescent="0.35">
      <c r="B25" s="2"/>
      <c r="C25" s="2"/>
      <c r="D25" s="2"/>
      <c r="F25" s="38"/>
      <c r="G25" s="62"/>
      <c r="H25" s="56"/>
      <c r="I25" s="56"/>
      <c r="J25" s="56"/>
      <c r="K25" s="56"/>
      <c r="L25" s="56"/>
      <c r="M25" s="56"/>
      <c r="N25" s="56"/>
      <c r="T25" s="84" t="str">
        <f t="shared" si="0"/>
        <v>'Invoice (5)'!I38</v>
      </c>
      <c r="U25" s="84" t="s">
        <v>164</v>
      </c>
      <c r="V25" s="84" t="s">
        <v>18</v>
      </c>
    </row>
    <row r="26" spans="2:22" ht="15" customHeight="1" x14ac:dyDescent="0.35">
      <c r="B26" s="326" t="s">
        <v>190</v>
      </c>
      <c r="C26" s="42"/>
      <c r="D26" s="41"/>
      <c r="F26" s="38"/>
      <c r="G26" s="223" t="s">
        <v>0</v>
      </c>
      <c r="H26" s="372" t="s">
        <v>181</v>
      </c>
      <c r="I26" s="373"/>
      <c r="J26" s="374"/>
      <c r="K26" s="207"/>
      <c r="L26" s="207" t="s">
        <v>15</v>
      </c>
      <c r="M26" s="208" t="s">
        <v>16</v>
      </c>
      <c r="N26" s="71" t="s">
        <v>26</v>
      </c>
      <c r="T26" s="84" t="str">
        <f t="shared" si="0"/>
        <v>'Invoice (5)'!J38</v>
      </c>
      <c r="U26" s="84" t="s">
        <v>165</v>
      </c>
      <c r="V26" s="84" t="s">
        <v>90</v>
      </c>
    </row>
    <row r="27" spans="2:22" ht="15" customHeight="1" x14ac:dyDescent="0.35">
      <c r="B27" s="370"/>
      <c r="C27" s="35">
        <v>1</v>
      </c>
      <c r="F27" s="38"/>
      <c r="G27" s="63">
        <f t="shared" ref="G27:G36" ca="1" si="3">IF($G$26="No",IF(OFFSET(INDIRECT(T$28),$C27,0)&lt;&gt;"",OFFSET(INDIRECT(T$28),$C27,0),""),IF($G$26="Code",IF(OFFSET(INDIRECT(T$29),$C27,0)&lt;&gt;"",OFFSET(INDIRECT(T$29),$C27,0),""),""))</f>
        <v>1</v>
      </c>
      <c r="H27" s="375" t="str">
        <f ca="1">IF(OFFSET(INDIRECT(T$30),$C27,0)&lt;&gt;"",OFFSET(INDIRECT(T$30),$C27,0),"")</f>
        <v/>
      </c>
      <c r="I27" s="376"/>
      <c r="J27" s="377"/>
      <c r="K27" s="63" t="str">
        <f t="shared" ref="K27:K36" ca="1" si="4">IF(K$26&lt;&gt;"",IF(OFFSET(INDIRECT(T$31),$C27,0)&lt;&gt;"",OFFSET(INDIRECT(T$31),$C27,0),""),"")</f>
        <v/>
      </c>
      <c r="L27" s="68" t="str">
        <f t="shared" ref="L27:L36" ca="1" si="5">IF($L$26="Qty",IF(OFFSET(INDIRECT(T$31),$C27,0)&lt;&gt;"",OFFSET(INDIRECT(T$31),$C27,0),""),IF(OFFSET(INDIRECT(T$32),$C27,0)&lt;&gt;"",OFFSET(INDIRECT(T$32),$C27,0),""))</f>
        <v/>
      </c>
      <c r="M27" s="69" t="str">
        <f t="shared" ref="M27:M36" ca="1" si="6">IF($M$26="Discount",IF(OFFSET(INDIRECT(T$33),$C27,0)&lt;&gt;"",TEXT(OFFSET(INDIRECT(T$33),$C27,0),"0.00%"),""),IF($M$26="Tax",IF(OFFSET(INDIRECT(T$34),$C27,0)&lt;&gt;"",TEXT(OFFSET(INDIRECT(T$34),$C27,0),"0.00%"),""),IF(OFFSET(INDIRECT(T$32),$C27,0)&lt;&gt;"",OFFSET(INDIRECT(T$32),$C27,0),"")))</f>
        <v/>
      </c>
      <c r="N27" s="70">
        <f ca="1">IF(OFFSET(INDIRECT(T$35),$C27,0)&lt;&gt;"",OFFSET(INDIRECT(T$35),$C27,0),"")</f>
        <v>0</v>
      </c>
      <c r="T27" s="84" t="str">
        <f t="shared" si="0"/>
        <v>'Invoice (5)'!K38</v>
      </c>
      <c r="U27" s="84" t="s">
        <v>166</v>
      </c>
      <c r="V27" s="84" t="s">
        <v>26</v>
      </c>
    </row>
    <row r="28" spans="2:22" ht="15" customHeight="1" x14ac:dyDescent="0.35">
      <c r="B28" s="371"/>
      <c r="C28" s="35">
        <v>2</v>
      </c>
      <c r="F28" s="38"/>
      <c r="G28" s="63">
        <f t="shared" ca="1" si="3"/>
        <v>2</v>
      </c>
      <c r="H28" s="375" t="str">
        <f t="shared" ref="H28:H36" ca="1" si="7">IF(OFFSET(INDIRECT(T$30),$C28,0)&lt;&gt;"",OFFSET(INDIRECT(T$30),$C28,0),"")</f>
        <v/>
      </c>
      <c r="I28" s="376"/>
      <c r="J28" s="377"/>
      <c r="K28" s="63" t="str">
        <f t="shared" ca="1" si="4"/>
        <v/>
      </c>
      <c r="L28" s="68" t="str">
        <f t="shared" ca="1" si="5"/>
        <v/>
      </c>
      <c r="M28" s="69" t="str">
        <f t="shared" ca="1" si="6"/>
        <v/>
      </c>
      <c r="N28" s="70">
        <f t="shared" ref="N28:N36" ca="1" si="8">IF(OFFSET(INDIRECT(T$35),$C28,0)&lt;&gt;"",OFFSET(INDIRECT(T$35),$C28,0),"")</f>
        <v>0</v>
      </c>
      <c r="T28" s="84" t="str">
        <f t="shared" si="0"/>
        <v>'Invoice (5)'!C51</v>
      </c>
      <c r="U28" s="84" t="s">
        <v>167</v>
      </c>
      <c r="V28" s="84" t="s">
        <v>0</v>
      </c>
    </row>
    <row r="29" spans="2:22" ht="15" customHeight="1" x14ac:dyDescent="0.35">
      <c r="B29" s="378" t="s">
        <v>197</v>
      </c>
      <c r="C29" s="35">
        <v>3</v>
      </c>
      <c r="F29" s="38"/>
      <c r="G29" s="63">
        <f t="shared" ca="1" si="3"/>
        <v>3</v>
      </c>
      <c r="H29" s="375" t="str">
        <f t="shared" ca="1" si="7"/>
        <v/>
      </c>
      <c r="I29" s="376"/>
      <c r="J29" s="377"/>
      <c r="K29" s="63" t="str">
        <f t="shared" ca="1" si="4"/>
        <v/>
      </c>
      <c r="L29" s="68" t="str">
        <f t="shared" ca="1" si="5"/>
        <v/>
      </c>
      <c r="M29" s="69" t="str">
        <f t="shared" ca="1" si="6"/>
        <v/>
      </c>
      <c r="N29" s="70">
        <f t="shared" ca="1" si="8"/>
        <v>0</v>
      </c>
      <c r="T29" s="84" t="str">
        <f t="shared" si="0"/>
        <v>'Invoice (5)'!D51</v>
      </c>
      <c r="U29" s="84" t="s">
        <v>168</v>
      </c>
      <c r="V29" s="84" t="s">
        <v>4</v>
      </c>
    </row>
    <row r="30" spans="2:22" ht="15" customHeight="1" x14ac:dyDescent="0.35">
      <c r="B30" s="370"/>
      <c r="C30" s="35">
        <v>4</v>
      </c>
      <c r="F30" s="38"/>
      <c r="G30" s="63">
        <f t="shared" ca="1" si="3"/>
        <v>4</v>
      </c>
      <c r="H30" s="375" t="str">
        <f t="shared" ca="1" si="7"/>
        <v/>
      </c>
      <c r="I30" s="376"/>
      <c r="J30" s="377"/>
      <c r="K30" s="63" t="str">
        <f t="shared" ca="1" si="4"/>
        <v/>
      </c>
      <c r="L30" s="68" t="str">
        <f t="shared" ca="1" si="5"/>
        <v/>
      </c>
      <c r="M30" s="69" t="str">
        <f t="shared" ca="1" si="6"/>
        <v/>
      </c>
      <c r="N30" s="70">
        <f t="shared" ca="1" si="8"/>
        <v>0</v>
      </c>
      <c r="T30" s="84" t="str">
        <f t="shared" si="0"/>
        <v>'Invoice (5)'!E51</v>
      </c>
      <c r="U30" s="84" t="s">
        <v>169</v>
      </c>
      <c r="V30" s="84" t="s">
        <v>5</v>
      </c>
    </row>
    <row r="31" spans="2:22" ht="15" customHeight="1" x14ac:dyDescent="0.35">
      <c r="B31" s="371"/>
      <c r="C31" s="35">
        <v>5</v>
      </c>
      <c r="F31" s="38"/>
      <c r="G31" s="63">
        <f t="shared" ca="1" si="3"/>
        <v>5</v>
      </c>
      <c r="H31" s="375" t="str">
        <f t="shared" ca="1" si="7"/>
        <v/>
      </c>
      <c r="I31" s="376"/>
      <c r="J31" s="377"/>
      <c r="K31" s="63" t="str">
        <f t="shared" ca="1" si="4"/>
        <v/>
      </c>
      <c r="L31" s="68" t="str">
        <f t="shared" ca="1" si="5"/>
        <v/>
      </c>
      <c r="M31" s="69" t="str">
        <f t="shared" ca="1" si="6"/>
        <v/>
      </c>
      <c r="N31" s="70">
        <f t="shared" ca="1" si="8"/>
        <v>0</v>
      </c>
      <c r="T31" s="84" t="str">
        <f t="shared" si="0"/>
        <v>'Invoice (5)'!G51</v>
      </c>
      <c r="U31" s="84" t="s">
        <v>170</v>
      </c>
      <c r="V31" s="84" t="s">
        <v>15</v>
      </c>
    </row>
    <row r="32" spans="2:22" ht="15" customHeight="1" x14ac:dyDescent="0.35">
      <c r="B32" s="378" t="s">
        <v>198</v>
      </c>
      <c r="C32" s="35">
        <v>6</v>
      </c>
      <c r="F32" s="38"/>
      <c r="G32" s="63">
        <f t="shared" ca="1" si="3"/>
        <v>6</v>
      </c>
      <c r="H32" s="375" t="str">
        <f t="shared" ca="1" si="7"/>
        <v/>
      </c>
      <c r="I32" s="376"/>
      <c r="J32" s="377"/>
      <c r="K32" s="63" t="str">
        <f t="shared" ca="1" si="4"/>
        <v/>
      </c>
      <c r="L32" s="68" t="str">
        <f t="shared" ca="1" si="5"/>
        <v/>
      </c>
      <c r="M32" s="69" t="str">
        <f t="shared" ca="1" si="6"/>
        <v/>
      </c>
      <c r="N32" s="70">
        <f t="shared" ca="1" si="8"/>
        <v>0</v>
      </c>
      <c r="T32" s="84" t="str">
        <f t="shared" si="0"/>
        <v>'Invoice (5)'!H51</v>
      </c>
      <c r="U32" s="84" t="s">
        <v>171</v>
      </c>
      <c r="V32" s="84" t="s">
        <v>16</v>
      </c>
    </row>
    <row r="33" spans="2:22" ht="15" customHeight="1" x14ac:dyDescent="0.35">
      <c r="B33" s="370"/>
      <c r="C33" s="35">
        <v>7</v>
      </c>
      <c r="F33" s="38"/>
      <c r="G33" s="63">
        <f t="shared" ca="1" si="3"/>
        <v>7</v>
      </c>
      <c r="H33" s="375" t="str">
        <f t="shared" ca="1" si="7"/>
        <v/>
      </c>
      <c r="I33" s="376"/>
      <c r="J33" s="377"/>
      <c r="K33" s="63" t="str">
        <f t="shared" ca="1" si="4"/>
        <v/>
      </c>
      <c r="L33" s="68" t="str">
        <f t="shared" ca="1" si="5"/>
        <v/>
      </c>
      <c r="M33" s="69" t="str">
        <f t="shared" ca="1" si="6"/>
        <v/>
      </c>
      <c r="N33" s="70">
        <f t="shared" ca="1" si="8"/>
        <v>0</v>
      </c>
      <c r="T33" s="84" t="str">
        <f t="shared" si="0"/>
        <v>'Invoice (5)'!I51</v>
      </c>
      <c r="U33" s="84" t="s">
        <v>172</v>
      </c>
      <c r="V33" s="84" t="s">
        <v>18</v>
      </c>
    </row>
    <row r="34" spans="2:22" ht="15" customHeight="1" x14ac:dyDescent="0.35">
      <c r="B34" s="378" t="s">
        <v>199</v>
      </c>
      <c r="C34" s="35">
        <v>8</v>
      </c>
      <c r="F34" s="38"/>
      <c r="G34" s="63">
        <f t="shared" ca="1" si="3"/>
        <v>8</v>
      </c>
      <c r="H34" s="375" t="str">
        <f t="shared" ca="1" si="7"/>
        <v/>
      </c>
      <c r="I34" s="376"/>
      <c r="J34" s="377"/>
      <c r="K34" s="63" t="str">
        <f t="shared" ca="1" si="4"/>
        <v/>
      </c>
      <c r="L34" s="68" t="str">
        <f t="shared" ca="1" si="5"/>
        <v/>
      </c>
      <c r="M34" s="69" t="str">
        <f t="shared" ca="1" si="6"/>
        <v/>
      </c>
      <c r="N34" s="70">
        <f t="shared" ca="1" si="8"/>
        <v>0</v>
      </c>
      <c r="T34" s="84" t="str">
        <f t="shared" si="0"/>
        <v>'Invoice (5)'!J51</v>
      </c>
      <c r="U34" s="127" t="s">
        <v>173</v>
      </c>
      <c r="V34" s="84" t="s">
        <v>90</v>
      </c>
    </row>
    <row r="35" spans="2:22" ht="15" customHeight="1" x14ac:dyDescent="0.35">
      <c r="B35" s="370"/>
      <c r="C35" s="35">
        <v>9</v>
      </c>
      <c r="F35" s="38"/>
      <c r="G35" s="63">
        <f t="shared" ca="1" si="3"/>
        <v>9</v>
      </c>
      <c r="H35" s="375" t="str">
        <f t="shared" ca="1" si="7"/>
        <v/>
      </c>
      <c r="I35" s="376"/>
      <c r="J35" s="377"/>
      <c r="K35" s="63" t="str">
        <f t="shared" ca="1" si="4"/>
        <v/>
      </c>
      <c r="L35" s="68" t="str">
        <f t="shared" ca="1" si="5"/>
        <v/>
      </c>
      <c r="M35" s="69" t="str">
        <f t="shared" ca="1" si="6"/>
        <v/>
      </c>
      <c r="N35" s="70">
        <f t="shared" ca="1" si="8"/>
        <v>0</v>
      </c>
      <c r="T35" s="84" t="str">
        <f t="shared" si="0"/>
        <v>'Invoice (5)'!K51</v>
      </c>
      <c r="U35" s="127" t="s">
        <v>174</v>
      </c>
      <c r="V35" s="84" t="s">
        <v>26</v>
      </c>
    </row>
    <row r="36" spans="2:22" ht="15" customHeight="1" x14ac:dyDescent="0.35">
      <c r="B36" s="370"/>
      <c r="C36" s="35">
        <v>10</v>
      </c>
      <c r="F36" s="38"/>
      <c r="G36" s="63">
        <f t="shared" ca="1" si="3"/>
        <v>10</v>
      </c>
      <c r="H36" s="375" t="str">
        <f t="shared" ca="1" si="7"/>
        <v/>
      </c>
      <c r="I36" s="376"/>
      <c r="J36" s="377"/>
      <c r="K36" s="63" t="str">
        <f t="shared" ca="1" si="4"/>
        <v/>
      </c>
      <c r="L36" s="68" t="str">
        <f t="shared" ca="1" si="5"/>
        <v/>
      </c>
      <c r="M36" s="69" t="str">
        <f t="shared" ca="1" si="6"/>
        <v/>
      </c>
      <c r="N36" s="70">
        <f t="shared" ca="1" si="8"/>
        <v>0</v>
      </c>
      <c r="T36" s="84" t="str">
        <f t="shared" si="0"/>
        <v>'Invoice (5)'!H74:K83</v>
      </c>
      <c r="U36" s="84" t="s">
        <v>175</v>
      </c>
      <c r="V36" s="84" t="s">
        <v>176</v>
      </c>
    </row>
    <row r="37" spans="2:22" ht="15" customHeight="1" x14ac:dyDescent="0.35">
      <c r="C37" s="35">
        <v>11</v>
      </c>
      <c r="F37" s="38"/>
      <c r="G37" s="63">
        <f t="shared" ref="G37:G46" ca="1" si="9">IF($G$26="No",IF(OFFSET(INDIRECT(T$28),$C37,0)&lt;&gt;"",OFFSET(INDIRECT(T$28),$C37,0),""),IF($G$26="Code",IF(OFFSET(INDIRECT(T$29),$C37,0)&lt;&gt;"",OFFSET(INDIRECT(T$29),$C37,0),""),""))</f>
        <v>11</v>
      </c>
      <c r="H37" s="375" t="str">
        <f t="shared" ref="H37:H46" ca="1" si="10">IF(OFFSET(INDIRECT(T$30),$C37,0)&lt;&gt;"",OFFSET(INDIRECT(T$30),$C37,0),"")</f>
        <v/>
      </c>
      <c r="I37" s="376"/>
      <c r="J37" s="377"/>
      <c r="K37" s="63" t="str">
        <f t="shared" ref="K37:K46" ca="1" si="11">IF(K$26&lt;&gt;"",IF(OFFSET(INDIRECT(T$31),$C37,0)&lt;&gt;"",OFFSET(INDIRECT(T$31),$C37,0),""),"")</f>
        <v/>
      </c>
      <c r="L37" s="68" t="str">
        <f t="shared" ref="L37:L46" ca="1" si="12">IF($L$26="Qty",IF(OFFSET(INDIRECT(T$31),$C37,0)&lt;&gt;"",OFFSET(INDIRECT(T$31),$C37,0),""),IF(OFFSET(INDIRECT(T$32),$C37,0)&lt;&gt;"",OFFSET(INDIRECT(T$32),$C37,0),""))</f>
        <v/>
      </c>
      <c r="M37" s="69" t="str">
        <f t="shared" ref="M37:M46" ca="1" si="13">IF($M$26="Discount",IF(OFFSET(INDIRECT(T$33),$C37,0)&lt;&gt;"",TEXT(OFFSET(INDIRECT(T$33),$C37,0),"0.00%"),""),IF($M$26="Tax",IF(OFFSET(INDIRECT(T$34),$C37,0)&lt;&gt;"",TEXT(OFFSET(INDIRECT(T$34),$C37,0),"0.00%"),""),IF(OFFSET(INDIRECT(T$32),$C37,0)&lt;&gt;"",OFFSET(INDIRECT(T$32),$C37,0),"")))</f>
        <v/>
      </c>
      <c r="N37" s="70">
        <f t="shared" ref="N37:N46" ca="1" si="14">IF(OFFSET(INDIRECT(T$35),$C37,0)&lt;&gt;"",OFFSET(INDIRECT(T$35),$C37,0),"")</f>
        <v>0</v>
      </c>
      <c r="T37" s="84" t="str">
        <f t="shared" si="0"/>
        <v>'Invoice (5)'!G38</v>
      </c>
      <c r="U37" s="84" t="s">
        <v>162</v>
      </c>
      <c r="V37" s="84" t="s">
        <v>17</v>
      </c>
    </row>
    <row r="38" spans="2:22" ht="15" customHeight="1" x14ac:dyDescent="0.35">
      <c r="C38" s="35">
        <v>12</v>
      </c>
      <c r="F38" s="38"/>
      <c r="G38" s="63">
        <f t="shared" ca="1" si="9"/>
        <v>12</v>
      </c>
      <c r="H38" s="375" t="str">
        <f t="shared" ca="1" si="10"/>
        <v/>
      </c>
      <c r="I38" s="376"/>
      <c r="J38" s="377"/>
      <c r="K38" s="63" t="str">
        <f t="shared" ca="1" si="11"/>
        <v/>
      </c>
      <c r="L38" s="68" t="str">
        <f t="shared" ca="1" si="12"/>
        <v/>
      </c>
      <c r="M38" s="69" t="str">
        <f t="shared" ca="1" si="13"/>
        <v/>
      </c>
      <c r="N38" s="70">
        <f t="shared" ca="1" si="14"/>
        <v>0</v>
      </c>
    </row>
    <row r="39" spans="2:22" ht="15" customHeight="1" x14ac:dyDescent="0.35">
      <c r="C39" s="35">
        <v>13</v>
      </c>
      <c r="F39" s="38"/>
      <c r="G39" s="63">
        <f t="shared" ca="1" si="9"/>
        <v>13</v>
      </c>
      <c r="H39" s="375" t="str">
        <f t="shared" ca="1" si="10"/>
        <v/>
      </c>
      <c r="I39" s="376"/>
      <c r="J39" s="377"/>
      <c r="K39" s="63" t="str">
        <f t="shared" ca="1" si="11"/>
        <v/>
      </c>
      <c r="L39" s="68" t="str">
        <f t="shared" ca="1" si="12"/>
        <v/>
      </c>
      <c r="M39" s="69" t="str">
        <f t="shared" ca="1" si="13"/>
        <v/>
      </c>
      <c r="N39" s="70">
        <f t="shared" ca="1" si="14"/>
        <v>0</v>
      </c>
    </row>
    <row r="40" spans="2:22" ht="15" customHeight="1" x14ac:dyDescent="0.35">
      <c r="C40" s="35">
        <v>14</v>
      </c>
      <c r="F40" s="38"/>
      <c r="G40" s="63">
        <f t="shared" ca="1" si="9"/>
        <v>14</v>
      </c>
      <c r="H40" s="375" t="str">
        <f t="shared" ca="1" si="10"/>
        <v/>
      </c>
      <c r="I40" s="376"/>
      <c r="J40" s="377"/>
      <c r="K40" s="63" t="str">
        <f t="shared" ca="1" si="11"/>
        <v/>
      </c>
      <c r="L40" s="68" t="str">
        <f t="shared" ca="1" si="12"/>
        <v/>
      </c>
      <c r="M40" s="69" t="str">
        <f t="shared" ca="1" si="13"/>
        <v/>
      </c>
      <c r="N40" s="70">
        <f t="shared" ca="1" si="14"/>
        <v>0</v>
      </c>
    </row>
    <row r="41" spans="2:22" ht="15" customHeight="1" x14ac:dyDescent="0.35">
      <c r="C41" s="35">
        <v>15</v>
      </c>
      <c r="F41" s="38"/>
      <c r="G41" s="63">
        <f t="shared" ca="1" si="9"/>
        <v>15</v>
      </c>
      <c r="H41" s="375" t="str">
        <f t="shared" ca="1" si="10"/>
        <v/>
      </c>
      <c r="I41" s="376"/>
      <c r="J41" s="377"/>
      <c r="K41" s="63" t="str">
        <f t="shared" ca="1" si="11"/>
        <v/>
      </c>
      <c r="L41" s="68" t="str">
        <f t="shared" ca="1" si="12"/>
        <v/>
      </c>
      <c r="M41" s="69" t="str">
        <f t="shared" ca="1" si="13"/>
        <v/>
      </c>
      <c r="N41" s="70">
        <f t="shared" ca="1" si="14"/>
        <v>0</v>
      </c>
    </row>
    <row r="42" spans="2:22" ht="15" customHeight="1" x14ac:dyDescent="0.35">
      <c r="C42" s="35">
        <v>16</v>
      </c>
      <c r="F42" s="38"/>
      <c r="G42" s="63">
        <f t="shared" ca="1" si="9"/>
        <v>16</v>
      </c>
      <c r="H42" s="375" t="str">
        <f t="shared" ca="1" si="10"/>
        <v/>
      </c>
      <c r="I42" s="376"/>
      <c r="J42" s="377"/>
      <c r="K42" s="63" t="str">
        <f t="shared" ca="1" si="11"/>
        <v/>
      </c>
      <c r="L42" s="68" t="str">
        <f t="shared" ca="1" si="12"/>
        <v/>
      </c>
      <c r="M42" s="69" t="str">
        <f t="shared" ca="1" si="13"/>
        <v/>
      </c>
      <c r="N42" s="70">
        <f t="shared" ca="1" si="14"/>
        <v>0</v>
      </c>
    </row>
    <row r="43" spans="2:22" ht="15" customHeight="1" x14ac:dyDescent="0.35">
      <c r="C43" s="35">
        <v>17</v>
      </c>
      <c r="F43" s="38"/>
      <c r="G43" s="63">
        <f t="shared" ca="1" si="9"/>
        <v>17</v>
      </c>
      <c r="H43" s="375" t="str">
        <f t="shared" ca="1" si="10"/>
        <v/>
      </c>
      <c r="I43" s="376"/>
      <c r="J43" s="377"/>
      <c r="K43" s="63" t="str">
        <f t="shared" ca="1" si="11"/>
        <v/>
      </c>
      <c r="L43" s="68" t="str">
        <f t="shared" ca="1" si="12"/>
        <v/>
      </c>
      <c r="M43" s="69" t="str">
        <f t="shared" ca="1" si="13"/>
        <v/>
      </c>
      <c r="N43" s="70">
        <f t="shared" ca="1" si="14"/>
        <v>0</v>
      </c>
    </row>
    <row r="44" spans="2:22" ht="15" customHeight="1" x14ac:dyDescent="0.35">
      <c r="C44" s="35">
        <v>18</v>
      </c>
      <c r="F44" s="38"/>
      <c r="G44" s="63">
        <f t="shared" ca="1" si="9"/>
        <v>18</v>
      </c>
      <c r="H44" s="375" t="str">
        <f t="shared" ca="1" si="10"/>
        <v/>
      </c>
      <c r="I44" s="376"/>
      <c r="J44" s="377"/>
      <c r="K44" s="63" t="str">
        <f t="shared" ca="1" si="11"/>
        <v/>
      </c>
      <c r="L44" s="68" t="str">
        <f t="shared" ca="1" si="12"/>
        <v/>
      </c>
      <c r="M44" s="69" t="str">
        <f t="shared" ca="1" si="13"/>
        <v/>
      </c>
      <c r="N44" s="70">
        <f t="shared" ca="1" si="14"/>
        <v>0</v>
      </c>
    </row>
    <row r="45" spans="2:22" ht="15" customHeight="1" x14ac:dyDescent="0.35">
      <c r="C45" s="35">
        <v>19</v>
      </c>
      <c r="F45" s="38"/>
      <c r="G45" s="63">
        <f t="shared" ca="1" si="9"/>
        <v>19</v>
      </c>
      <c r="H45" s="375" t="str">
        <f t="shared" ca="1" si="10"/>
        <v/>
      </c>
      <c r="I45" s="376"/>
      <c r="J45" s="377"/>
      <c r="K45" s="63" t="str">
        <f t="shared" ca="1" si="11"/>
        <v/>
      </c>
      <c r="L45" s="68" t="str">
        <f t="shared" ca="1" si="12"/>
        <v/>
      </c>
      <c r="M45" s="69" t="str">
        <f t="shared" ca="1" si="13"/>
        <v/>
      </c>
      <c r="N45" s="70">
        <f t="shared" ca="1" si="14"/>
        <v>0</v>
      </c>
    </row>
    <row r="46" spans="2:22" ht="15" customHeight="1" x14ac:dyDescent="0.35">
      <c r="C46" s="35">
        <v>20</v>
      </c>
      <c r="F46" s="38"/>
      <c r="G46" s="63">
        <f t="shared" ca="1" si="9"/>
        <v>20</v>
      </c>
      <c r="H46" s="375" t="str">
        <f t="shared" ca="1" si="10"/>
        <v/>
      </c>
      <c r="I46" s="376"/>
      <c r="J46" s="377"/>
      <c r="K46" s="63" t="str">
        <f t="shared" ca="1" si="11"/>
        <v/>
      </c>
      <c r="L46" s="68" t="str">
        <f t="shared" ca="1" si="12"/>
        <v/>
      </c>
      <c r="M46" s="69" t="str">
        <f t="shared" ca="1" si="13"/>
        <v/>
      </c>
      <c r="N46" s="70">
        <f t="shared" ca="1" si="14"/>
        <v>0</v>
      </c>
    </row>
    <row r="47" spans="2:22" ht="15" customHeight="1" x14ac:dyDescent="0.35">
      <c r="F47" s="38"/>
      <c r="G47" s="61"/>
      <c r="H47" s="61"/>
      <c r="I47" s="61"/>
      <c r="J47" s="61"/>
      <c r="K47" s="61"/>
      <c r="L47" s="61"/>
      <c r="M47" s="57"/>
      <c r="N47" s="56"/>
    </row>
    <row r="48" spans="2:22" ht="15" customHeight="1" x14ac:dyDescent="0.35">
      <c r="F48" s="38"/>
      <c r="G48" s="380" t="s">
        <v>31</v>
      </c>
      <c r="H48" s="380"/>
      <c r="I48" s="64"/>
      <c r="J48" s="61"/>
      <c r="K48" s="56"/>
      <c r="L48" s="209" t="s">
        <v>33</v>
      </c>
      <c r="M48" s="65" t="str">
        <f ca="1">IFERROR(IF(VLOOKUP(L48,INDIRECT($T$36),3,FALSE)&lt;&gt;"",VLOOKUP(L48,INDIRECT($T$36),3,FALSE),""),"")</f>
        <v/>
      </c>
      <c r="N48" s="79">
        <f ca="1">IFERROR(IF(VLOOKUP(L48,INDIRECT($T$36),4,FALSE)&lt;&gt;"",VLOOKUP(L48,INDIRECT($T$36),4,FALSE),""),"")</f>
        <v>0</v>
      </c>
    </row>
    <row r="49" spans="1:18" ht="15" customHeight="1" x14ac:dyDescent="0.35">
      <c r="F49" s="38"/>
      <c r="G49" s="380" t="str">
        <f ca="1">IF(INDIRECT(T8)&lt;&gt;"",INDIRECT(T8),"")</f>
        <v/>
      </c>
      <c r="H49" s="380"/>
      <c r="I49" s="64"/>
      <c r="J49" s="61"/>
      <c r="K49" s="56"/>
      <c r="L49" s="209" t="s">
        <v>18</v>
      </c>
      <c r="M49" s="65" t="str">
        <f t="shared" ref="M49:M52" ca="1" si="15">IFERROR(IF(VLOOKUP(L49,INDIRECT($T$36),3,FALSE)&lt;&gt;"",VLOOKUP(L49,INDIRECT($T$36),3,FALSE),""),"")</f>
        <v/>
      </c>
      <c r="N49" s="79" t="str">
        <f ca="1">IFERROR(IF(VLOOKUP(L49,INDIRECT($T$36),4,FALSE)&lt;&gt;"",VLOOKUP(L49,INDIRECT($T$36),4,FALSE),""),"")</f>
        <v/>
      </c>
    </row>
    <row r="50" spans="1:18" ht="15" customHeight="1" x14ac:dyDescent="0.35">
      <c r="F50" s="38"/>
      <c r="G50" s="380" t="str">
        <f ca="1">IF(INDIRECT(T9)&lt;&gt;"",INDIRECT(T9),"")</f>
        <v/>
      </c>
      <c r="H50" s="380"/>
      <c r="I50" s="64"/>
      <c r="J50" s="61"/>
      <c r="K50" s="56"/>
      <c r="L50" s="209" t="s">
        <v>95</v>
      </c>
      <c r="M50" s="65" t="str">
        <f t="shared" ca="1" si="15"/>
        <v/>
      </c>
      <c r="N50" s="79" t="str">
        <f ca="1">IFERROR(IF(VLOOKUP(L50,INDIRECT($T$36),4,FALSE)&lt;&gt;"",VLOOKUP(L50,INDIRECT($T$36),4,FALSE),""),"")</f>
        <v/>
      </c>
    </row>
    <row r="51" spans="1:18" ht="15" customHeight="1" x14ac:dyDescent="0.35">
      <c r="B51" s="379" t="s">
        <v>179</v>
      </c>
      <c r="C51" s="379"/>
      <c r="D51" s="379"/>
      <c r="F51" s="38"/>
      <c r="G51" s="380" t="str">
        <f ca="1">IF(INDIRECT(T10)&lt;&gt;"",INDIRECT(T10),"")</f>
        <v/>
      </c>
      <c r="H51" s="380"/>
      <c r="I51" s="64"/>
      <c r="J51" s="61"/>
      <c r="K51" s="56"/>
      <c r="L51" s="209" t="s">
        <v>96</v>
      </c>
      <c r="M51" s="65" t="str">
        <f t="shared" ca="1" si="15"/>
        <v/>
      </c>
      <c r="N51" s="79" t="str">
        <f ca="1">IFERROR(IF(VLOOKUP(L51,INDIRECT($T$36),4,FALSE)&lt;&gt;"",VLOOKUP(L51,INDIRECT($T$36),4,FALSE),""),"")</f>
        <v/>
      </c>
    </row>
    <row r="52" spans="1:18" ht="15" customHeight="1" x14ac:dyDescent="0.35">
      <c r="B52" s="379"/>
      <c r="C52" s="379"/>
      <c r="D52" s="379"/>
      <c r="F52" s="38"/>
      <c r="G52" s="62"/>
      <c r="H52" s="56"/>
      <c r="I52" s="56"/>
      <c r="J52" s="56"/>
      <c r="K52" s="56"/>
      <c r="L52" s="209" t="s">
        <v>27</v>
      </c>
      <c r="M52" s="65" t="str">
        <f t="shared" ca="1" si="15"/>
        <v/>
      </c>
      <c r="N52" s="79">
        <f ca="1">IFERROR(IF(VLOOKUP(L52,INDIRECT($T$36),4,FALSE)&lt;&gt;"",VLOOKUP(L52,INDIRECT($T$36),4,FALSE),""),"")</f>
        <v>0</v>
      </c>
    </row>
    <row r="53" spans="1:18" ht="15" customHeight="1" x14ac:dyDescent="0.35">
      <c r="B53" s="379"/>
      <c r="C53" s="379"/>
      <c r="D53" s="379"/>
      <c r="F53" s="38"/>
      <c r="G53" s="62"/>
      <c r="H53" s="56"/>
      <c r="I53" s="56"/>
      <c r="J53" s="56"/>
      <c r="K53" s="56"/>
      <c r="L53" s="56"/>
      <c r="M53" s="56"/>
      <c r="N53" s="56"/>
    </row>
    <row r="54" spans="1:18" ht="15" customHeight="1" x14ac:dyDescent="0.3">
      <c r="B54" s="36" t="s">
        <v>155</v>
      </c>
      <c r="C54" s="210" t="s">
        <v>156</v>
      </c>
      <c r="F54" s="38"/>
      <c r="G54" s="381" t="str">
        <f>Setup!F7</f>
        <v>MoveOn Inc</v>
      </c>
      <c r="H54" s="381"/>
      <c r="I54" s="381"/>
      <c r="J54" s="381"/>
      <c r="K54" s="381"/>
      <c r="L54" s="381"/>
      <c r="M54" s="381"/>
      <c r="N54" s="381"/>
    </row>
    <row r="55" spans="1:18" ht="15" customHeight="1" x14ac:dyDescent="0.3">
      <c r="F55" s="38"/>
      <c r="G55" s="381" t="str">
        <f>Setup!F8&amp;" o "&amp;Setup!F9&amp;" o "&amp;Setup!F10&amp;" o "&amp;Setup!F11&amp;" Phone "&amp;Setup!F12&amp;" o "&amp;Setup!F13&amp;" o "&amp;Setup!F14</f>
        <v>Copacabana Street 11 o Miami o USA o 333999 Phone (1) 555-999-444 o (1) 555-999-555 o MoveOnIncorporatedXYZ.com</v>
      </c>
      <c r="H55" s="381"/>
      <c r="I55" s="381"/>
      <c r="J55" s="381"/>
      <c r="K55" s="381"/>
      <c r="L55" s="381"/>
      <c r="M55" s="381"/>
      <c r="N55" s="381"/>
    </row>
    <row r="56" spans="1:18" ht="15" customHeight="1" x14ac:dyDescent="0.3"/>
    <row r="57" spans="1:18" ht="15" customHeight="1" x14ac:dyDescent="0.3"/>
    <row r="58" spans="1:18" ht="15" customHeight="1" x14ac:dyDescent="0.3"/>
    <row r="59" spans="1:18" ht="15" customHeight="1" x14ac:dyDescent="0.3">
      <c r="A59" s="130"/>
      <c r="B59" s="130"/>
      <c r="C59" s="130"/>
      <c r="D59" s="130"/>
      <c r="E59" s="130"/>
      <c r="F59" s="130"/>
      <c r="G59" s="130"/>
      <c r="H59" s="130"/>
      <c r="I59" s="130"/>
      <c r="J59" s="130"/>
      <c r="K59" s="130"/>
      <c r="L59" s="130"/>
      <c r="M59" s="130"/>
      <c r="N59" s="130"/>
      <c r="O59" s="130"/>
      <c r="P59" s="130"/>
      <c r="Q59" s="130"/>
      <c r="R59" s="130"/>
    </row>
  </sheetData>
  <sheetProtection password="CE2F" sheet="1" objects="1" scenarios="1" formatCells="0" formatColumns="0" formatRows="0"/>
  <mergeCells count="57">
    <mergeCell ref="G55:N55"/>
    <mergeCell ref="H37:J37"/>
    <mergeCell ref="H38:J38"/>
    <mergeCell ref="H39:J39"/>
    <mergeCell ref="H40:J40"/>
    <mergeCell ref="H41:J41"/>
    <mergeCell ref="H42:J42"/>
    <mergeCell ref="H43:J43"/>
    <mergeCell ref="H44:J44"/>
    <mergeCell ref="H45:J45"/>
    <mergeCell ref="G48:H48"/>
    <mergeCell ref="G49:H49"/>
    <mergeCell ref="G50:H50"/>
    <mergeCell ref="B51:D53"/>
    <mergeCell ref="G51:H51"/>
    <mergeCell ref="G54:N54"/>
    <mergeCell ref="B32:B33"/>
    <mergeCell ref="H32:J32"/>
    <mergeCell ref="H33:J33"/>
    <mergeCell ref="B34:B36"/>
    <mergeCell ref="H34:J34"/>
    <mergeCell ref="H35:J35"/>
    <mergeCell ref="H36:J36"/>
    <mergeCell ref="H46:J46"/>
    <mergeCell ref="B26:B28"/>
    <mergeCell ref="H26:J26"/>
    <mergeCell ref="H27:J27"/>
    <mergeCell ref="H28:J28"/>
    <mergeCell ref="B29:B31"/>
    <mergeCell ref="H29:J29"/>
    <mergeCell ref="H30:J30"/>
    <mergeCell ref="H31:J31"/>
    <mergeCell ref="G22:I22"/>
    <mergeCell ref="G23:I23"/>
    <mergeCell ref="G24:I24"/>
    <mergeCell ref="B16:D17"/>
    <mergeCell ref="G18:I18"/>
    <mergeCell ref="K18:N21"/>
    <mergeCell ref="G19:I19"/>
    <mergeCell ref="G20:I20"/>
    <mergeCell ref="G21:I21"/>
    <mergeCell ref="G14:H14"/>
    <mergeCell ref="K14:L14"/>
    <mergeCell ref="M14:N14"/>
    <mergeCell ref="G15:H15"/>
    <mergeCell ref="K15:L15"/>
    <mergeCell ref="M15:N15"/>
    <mergeCell ref="B6:D7"/>
    <mergeCell ref="B8:D10"/>
    <mergeCell ref="K8:N10"/>
    <mergeCell ref="B12:D13"/>
    <mergeCell ref="G12:H12"/>
    <mergeCell ref="K12:L12"/>
    <mergeCell ref="M12:N12"/>
    <mergeCell ref="G13:H13"/>
    <mergeCell ref="K13:L13"/>
    <mergeCell ref="M13:N13"/>
  </mergeCells>
  <conditionalFormatting sqref="G54:N55">
    <cfRule type="expression" dxfId="79" priority="18">
      <formula>$C$54="No"</formula>
    </cfRule>
  </conditionalFormatting>
  <conditionalFormatting sqref="K12:L12">
    <cfRule type="expression" dxfId="78" priority="17">
      <formula>$K12&lt;&gt;""</formula>
    </cfRule>
  </conditionalFormatting>
  <conditionalFormatting sqref="G14:I14">
    <cfRule type="expression" dxfId="77" priority="16">
      <formula>$G14&lt;&gt;""</formula>
    </cfRule>
  </conditionalFormatting>
  <conditionalFormatting sqref="G12:I12">
    <cfRule type="expression" dxfId="76" priority="15">
      <formula>$G12&lt;&gt;""</formula>
    </cfRule>
  </conditionalFormatting>
  <conditionalFormatting sqref="G13:I13">
    <cfRule type="expression" dxfId="75" priority="14">
      <formula>$G13&lt;&gt;""</formula>
    </cfRule>
  </conditionalFormatting>
  <conditionalFormatting sqref="G15:I15">
    <cfRule type="expression" dxfId="74" priority="13">
      <formula>$G15&lt;&gt;""</formula>
    </cfRule>
  </conditionalFormatting>
  <conditionalFormatting sqref="K13:L13">
    <cfRule type="expression" dxfId="73" priority="12">
      <formula>$K13&lt;&gt;""</formula>
    </cfRule>
  </conditionalFormatting>
  <conditionalFormatting sqref="K15:L15">
    <cfRule type="expression" dxfId="72" priority="11">
      <formula>$K15&lt;&gt;""</formula>
    </cfRule>
  </conditionalFormatting>
  <conditionalFormatting sqref="K14:L14">
    <cfRule type="expression" dxfId="71" priority="10">
      <formula>$K14&lt;&gt;""</formula>
    </cfRule>
  </conditionalFormatting>
  <conditionalFormatting sqref="N48:N51">
    <cfRule type="expression" dxfId="70" priority="19">
      <formula>$L48&lt;&gt;""</formula>
    </cfRule>
  </conditionalFormatting>
  <conditionalFormatting sqref="N52">
    <cfRule type="expression" dxfId="69" priority="9">
      <formula>$L52&lt;&gt;""</formula>
    </cfRule>
  </conditionalFormatting>
  <conditionalFormatting sqref="K26:K36">
    <cfRule type="expression" dxfId="68" priority="6">
      <formula>$K$26=""</formula>
    </cfRule>
  </conditionalFormatting>
  <conditionalFormatting sqref="K37:K46">
    <cfRule type="expression" dxfId="67" priority="5">
      <formula>$K$26=""</formula>
    </cfRule>
  </conditionalFormatting>
  <conditionalFormatting sqref="M15:N15">
    <cfRule type="expression" dxfId="66" priority="4">
      <formula>$K15&lt;&gt;""</formula>
    </cfRule>
  </conditionalFormatting>
  <conditionalFormatting sqref="M12:N14">
    <cfRule type="expression" dxfId="65" priority="3">
      <formula>$K12&lt;&gt;""</formula>
    </cfRule>
  </conditionalFormatting>
  <dataValidations count="8">
    <dataValidation type="list" allowBlank="1" showInputMessage="1" showErrorMessage="1" sqref="K26">
      <formula1>"Qty"</formula1>
    </dataValidation>
    <dataValidation type="list" allowBlank="1" showInputMessage="1" showErrorMessage="1" sqref="L26">
      <formula1>"Qty, Unit Price"</formula1>
    </dataValidation>
    <dataValidation type="list" allowBlank="1" showInputMessage="1" showErrorMessage="1" sqref="M26">
      <formula1>"Unit Price, Discount, Tax"</formula1>
    </dataValidation>
    <dataValidation type="list" allowBlank="1" showInputMessage="1" showErrorMessage="1" sqref="G12:G15 K12:K15">
      <formula1>InvoiceLines</formula1>
    </dataValidation>
    <dataValidation type="list" allowBlank="1" showInputMessage="1" showErrorMessage="1" sqref="L48:L52">
      <formula1>SubtotalLines</formula1>
    </dataValidation>
    <dataValidation type="list" allowBlank="1" showInputMessage="1" showErrorMessage="1" sqref="B18:B24 C20:C21">
      <formula1>CustomerLines</formula1>
    </dataValidation>
    <dataValidation type="list" allowBlank="1" showInputMessage="1" showErrorMessage="1" sqref="C54">
      <formula1>"Yes,No"</formula1>
    </dataValidation>
    <dataValidation type="list" allowBlank="1" showInputMessage="1" showErrorMessage="1" sqref="G26">
      <formula1>"No,Code"</formula1>
    </dataValidation>
  </dataValidations>
  <printOptions horizontalCentered="1"/>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workbookViewId="0">
      <selection activeCell="K8" sqref="K8:N10"/>
    </sheetView>
  </sheetViews>
  <sheetFormatPr defaultColWidth="0" defaultRowHeight="14.4" zeroHeight="1" x14ac:dyDescent="0.3"/>
  <cols>
    <col min="1" max="1" width="2" customWidth="1"/>
    <col min="2" max="2" width="20.33203125" customWidth="1"/>
    <col min="3" max="3" width="8.44140625" customWidth="1"/>
    <col min="4" max="4" width="12.5546875" customWidth="1"/>
    <col min="5" max="6" width="3.5546875" customWidth="1"/>
    <col min="7" max="7" width="9" customWidth="1"/>
    <col min="8" max="8" width="12.77734375" customWidth="1"/>
    <col min="9" max="9" width="21.77734375" customWidth="1"/>
    <col min="10" max="10" width="5.109375" customWidth="1"/>
    <col min="11" max="11" width="10.77734375" customWidth="1"/>
    <col min="12" max="12" width="11.21875" bestFit="1" customWidth="1"/>
    <col min="13" max="13" width="12.44140625" bestFit="1" customWidth="1"/>
    <col min="14" max="14" width="13.77734375" customWidth="1"/>
    <col min="15" max="18" width="1.7773437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2" ht="15" customHeight="1" x14ac:dyDescent="0.3">
      <c r="A1" s="6"/>
      <c r="B1" s="6"/>
      <c r="C1" s="6"/>
      <c r="D1" s="6"/>
      <c r="E1" s="7"/>
      <c r="F1" s="7"/>
      <c r="G1" s="7"/>
      <c r="H1" s="7"/>
      <c r="I1" s="7"/>
      <c r="J1" s="7"/>
      <c r="K1" s="7"/>
      <c r="L1" s="7"/>
      <c r="M1" s="7"/>
      <c r="N1" s="7"/>
      <c r="O1" s="7"/>
      <c r="P1" s="7"/>
      <c r="Q1" s="7"/>
      <c r="R1" s="7"/>
    </row>
    <row r="2" spans="1:22" ht="30" customHeight="1" x14ac:dyDescent="0.3">
      <c r="A2" s="6"/>
      <c r="B2" s="6"/>
      <c r="C2" s="6"/>
      <c r="D2" s="6"/>
      <c r="E2" s="8"/>
      <c r="F2" s="8"/>
      <c r="G2" s="8"/>
      <c r="H2" s="8"/>
      <c r="I2" s="8"/>
      <c r="J2" s="8"/>
      <c r="K2" s="8"/>
      <c r="L2" s="8"/>
      <c r="M2" s="8"/>
      <c r="N2" s="8"/>
      <c r="O2" s="8"/>
      <c r="P2" s="8"/>
      <c r="Q2" s="8"/>
      <c r="R2" s="8"/>
    </row>
    <row r="3" spans="1:22" ht="30" customHeight="1" x14ac:dyDescent="0.3">
      <c r="A3" s="6"/>
      <c r="B3" s="6"/>
      <c r="C3" s="6"/>
      <c r="D3" s="6"/>
      <c r="E3" s="7"/>
      <c r="F3" s="7"/>
      <c r="G3" s="7"/>
      <c r="H3" s="7"/>
      <c r="I3" s="7"/>
      <c r="J3" s="7"/>
      <c r="K3" s="7"/>
      <c r="L3" s="7"/>
      <c r="M3" s="7"/>
      <c r="N3" s="7"/>
      <c r="O3" s="7"/>
      <c r="P3" s="7"/>
      <c r="Q3" s="7"/>
      <c r="R3" s="7"/>
    </row>
    <row r="4" spans="1:22" x14ac:dyDescent="0.3">
      <c r="K4" s="3"/>
      <c r="L4" s="3"/>
      <c r="M4" s="3"/>
      <c r="N4" s="3"/>
      <c r="O4" s="3"/>
      <c r="P4" s="3"/>
      <c r="Q4" s="3"/>
      <c r="R4" s="3"/>
    </row>
    <row r="5" spans="1:22" ht="15" x14ac:dyDescent="0.35">
      <c r="B5" s="225"/>
      <c r="C5" s="225"/>
      <c r="D5" s="226"/>
      <c r="E5" s="227"/>
      <c r="F5" s="228"/>
      <c r="G5" s="229"/>
      <c r="H5" s="229"/>
      <c r="I5" s="230"/>
      <c r="J5" s="230"/>
      <c r="K5" s="230"/>
      <c r="L5" s="230"/>
      <c r="M5" s="230"/>
      <c r="N5" s="230"/>
      <c r="O5" s="3"/>
      <c r="P5" s="3"/>
      <c r="Q5" s="3"/>
      <c r="R5" s="3"/>
    </row>
    <row r="6" spans="1:22" ht="15" x14ac:dyDescent="0.35">
      <c r="B6" s="382"/>
      <c r="C6" s="382"/>
      <c r="D6" s="382"/>
      <c r="E6" s="227"/>
      <c r="F6" s="228"/>
      <c r="G6" s="230"/>
      <c r="H6" s="230"/>
      <c r="I6" s="230"/>
      <c r="J6" s="230"/>
      <c r="K6" s="230"/>
      <c r="L6" s="230"/>
      <c r="M6" s="230"/>
      <c r="N6" s="230"/>
      <c r="O6" s="3"/>
      <c r="P6" s="3"/>
      <c r="Q6" s="3"/>
      <c r="R6" s="3"/>
      <c r="T6" s="84" t="str">
        <f t="shared" ref="T6:T37" si="0">"'Invoice ("&amp;$D$5&amp;")'!"&amp;U6</f>
        <v>'Invoice ()'!G8:H22</v>
      </c>
      <c r="U6" s="84" t="s">
        <v>144</v>
      </c>
    </row>
    <row r="7" spans="1:22" ht="15" x14ac:dyDescent="0.35">
      <c r="B7" s="382"/>
      <c r="C7" s="382"/>
      <c r="D7" s="382"/>
      <c r="E7" s="231"/>
      <c r="F7" s="228"/>
      <c r="G7" s="229"/>
      <c r="H7" s="229"/>
      <c r="I7" s="229"/>
      <c r="J7" s="229"/>
      <c r="K7" s="230"/>
      <c r="L7" s="230"/>
      <c r="M7" s="230"/>
      <c r="N7" s="230"/>
      <c r="T7" s="84" t="str">
        <f t="shared" si="0"/>
        <v>'Invoice ()'!D8:E22</v>
      </c>
      <c r="U7" s="84" t="s">
        <v>143</v>
      </c>
    </row>
    <row r="8" spans="1:22" ht="25.8" customHeight="1" x14ac:dyDescent="0.35">
      <c r="B8" s="382" t="s">
        <v>200</v>
      </c>
      <c r="C8" s="382"/>
      <c r="D8" s="382"/>
      <c r="E8" s="231"/>
      <c r="F8" s="228"/>
      <c r="G8" s="230"/>
      <c r="H8" s="230"/>
      <c r="I8" s="230"/>
      <c r="J8" s="230"/>
      <c r="K8" s="384" t="s">
        <v>24</v>
      </c>
      <c r="L8" s="385"/>
      <c r="M8" s="385"/>
      <c r="N8" s="385"/>
      <c r="T8" s="84" t="str">
        <f t="shared" si="0"/>
        <v>'Invoice ()'!E25</v>
      </c>
      <c r="U8" s="84" t="s">
        <v>157</v>
      </c>
      <c r="V8" s="126" t="s">
        <v>53</v>
      </c>
    </row>
    <row r="9" spans="1:22" ht="15" customHeight="1" x14ac:dyDescent="0.35">
      <c r="B9" s="382"/>
      <c r="C9" s="382"/>
      <c r="D9" s="382"/>
      <c r="E9" s="231"/>
      <c r="F9" s="228"/>
      <c r="G9" s="230"/>
      <c r="H9" s="230"/>
      <c r="I9" s="230"/>
      <c r="J9" s="232"/>
      <c r="K9" s="386"/>
      <c r="L9" s="387"/>
      <c r="M9" s="387"/>
      <c r="N9" s="387"/>
      <c r="T9" s="84" t="str">
        <f t="shared" si="0"/>
        <v>'Invoice ()'!E26</v>
      </c>
      <c r="U9" s="84" t="s">
        <v>113</v>
      </c>
      <c r="V9" s="126" t="s">
        <v>111</v>
      </c>
    </row>
    <row r="10" spans="1:22" ht="15" customHeight="1" x14ac:dyDescent="0.35">
      <c r="B10" s="383"/>
      <c r="C10" s="383"/>
      <c r="D10" s="383"/>
      <c r="E10" s="231"/>
      <c r="F10" s="228"/>
      <c r="G10" s="233"/>
      <c r="H10" s="233"/>
      <c r="I10" s="233"/>
      <c r="J10" s="234"/>
      <c r="K10" s="386"/>
      <c r="L10" s="387"/>
      <c r="M10" s="387"/>
      <c r="N10" s="387"/>
      <c r="T10" s="84" t="str">
        <f t="shared" si="0"/>
        <v>'Invoice ()'!E27</v>
      </c>
      <c r="U10" s="84" t="s">
        <v>158</v>
      </c>
      <c r="V10" s="126" t="s">
        <v>110</v>
      </c>
    </row>
    <row r="11" spans="1:22" ht="15" x14ac:dyDescent="0.35">
      <c r="B11" s="235"/>
      <c r="C11" s="235"/>
      <c r="D11" s="235"/>
      <c r="E11" s="231"/>
      <c r="F11" s="228"/>
      <c r="G11" s="229"/>
      <c r="H11" s="229"/>
      <c r="I11" s="229"/>
      <c r="J11" s="229"/>
      <c r="K11" s="229"/>
      <c r="L11" s="229"/>
      <c r="M11" s="229"/>
      <c r="N11" s="229"/>
      <c r="T11" s="84" t="str">
        <f t="shared" si="0"/>
        <v>'Invoice ()'!G25</v>
      </c>
      <c r="U11" s="84" t="s">
        <v>189</v>
      </c>
      <c r="V11" s="126" t="s">
        <v>116</v>
      </c>
    </row>
    <row r="12" spans="1:22" ht="15" customHeight="1" x14ac:dyDescent="0.3">
      <c r="B12" s="382" t="s">
        <v>184</v>
      </c>
      <c r="C12" s="382"/>
      <c r="D12" s="382"/>
      <c r="E12" s="231"/>
      <c r="F12" s="228"/>
      <c r="G12" s="388" t="s">
        <v>0</v>
      </c>
      <c r="H12" s="388"/>
      <c r="I12" s="236" t="s">
        <v>298</v>
      </c>
      <c r="J12" s="236"/>
      <c r="K12" s="389" t="s">
        <v>22</v>
      </c>
      <c r="L12" s="389"/>
      <c r="M12" s="389" t="s">
        <v>298</v>
      </c>
      <c r="N12" s="389"/>
      <c r="T12" s="84" t="str">
        <f t="shared" si="0"/>
        <v>'Invoice ()'!C30</v>
      </c>
      <c r="U12" s="84" t="s">
        <v>147</v>
      </c>
      <c r="V12" s="126" t="s">
        <v>0</v>
      </c>
    </row>
    <row r="13" spans="1:22" ht="15" customHeight="1" x14ac:dyDescent="0.3">
      <c r="B13" s="383"/>
      <c r="C13" s="383"/>
      <c r="D13" s="383"/>
      <c r="E13" s="231"/>
      <c r="F13" s="228"/>
      <c r="G13" s="388" t="s">
        <v>39</v>
      </c>
      <c r="H13" s="388"/>
      <c r="I13" s="236" t="s">
        <v>298</v>
      </c>
      <c r="J13" s="237"/>
      <c r="K13" s="389" t="s">
        <v>40</v>
      </c>
      <c r="L13" s="389"/>
      <c r="M13" s="389" t="s">
        <v>298</v>
      </c>
      <c r="N13" s="389"/>
      <c r="T13" s="84" t="str">
        <f t="shared" si="0"/>
        <v>'Invoice ()'!D30</v>
      </c>
      <c r="U13" s="84" t="s">
        <v>148</v>
      </c>
      <c r="V13" s="126" t="s">
        <v>4</v>
      </c>
    </row>
    <row r="14" spans="1:22" ht="15" customHeight="1" x14ac:dyDescent="0.3">
      <c r="B14" s="238"/>
      <c r="C14" s="238"/>
      <c r="D14" s="238"/>
      <c r="E14" s="231"/>
      <c r="F14" s="228"/>
      <c r="G14" s="388" t="s">
        <v>35</v>
      </c>
      <c r="H14" s="388"/>
      <c r="I14" s="236" t="s">
        <v>298</v>
      </c>
      <c r="J14" s="236"/>
      <c r="K14" s="389" t="s">
        <v>28</v>
      </c>
      <c r="L14" s="389"/>
      <c r="M14" s="389" t="s">
        <v>298</v>
      </c>
      <c r="N14" s="389"/>
      <c r="T14" s="84" t="str">
        <f t="shared" si="0"/>
        <v>'Invoice ()'!E30</v>
      </c>
      <c r="U14" s="84" t="s">
        <v>149</v>
      </c>
      <c r="V14" s="126" t="s">
        <v>2</v>
      </c>
    </row>
    <row r="15" spans="1:22" ht="15" customHeight="1" x14ac:dyDescent="0.3">
      <c r="B15" s="238"/>
      <c r="C15" s="238"/>
      <c r="D15" s="238"/>
      <c r="E15" s="231"/>
      <c r="F15" s="228"/>
      <c r="G15" s="388" t="s">
        <v>41</v>
      </c>
      <c r="H15" s="388"/>
      <c r="I15" s="236" t="s">
        <v>298</v>
      </c>
      <c r="J15" s="237"/>
      <c r="K15" s="389" t="s">
        <v>23</v>
      </c>
      <c r="L15" s="389"/>
      <c r="M15" s="389" t="s">
        <v>298</v>
      </c>
      <c r="N15" s="389"/>
      <c r="T15" s="84" t="str">
        <f t="shared" si="0"/>
        <v>'Invoice ()'!F30</v>
      </c>
      <c r="U15" s="84" t="s">
        <v>150</v>
      </c>
      <c r="V15" s="126" t="s">
        <v>36</v>
      </c>
    </row>
    <row r="16" spans="1:22" ht="15" customHeight="1" x14ac:dyDescent="0.3">
      <c r="B16" s="390" t="s">
        <v>178</v>
      </c>
      <c r="C16" s="390"/>
      <c r="D16" s="390"/>
      <c r="E16" s="231"/>
      <c r="F16" s="228"/>
      <c r="G16" s="236"/>
      <c r="H16" s="237"/>
      <c r="I16" s="237"/>
      <c r="J16" s="237"/>
      <c r="K16" s="239"/>
      <c r="L16" s="239"/>
      <c r="M16" s="239"/>
      <c r="N16" s="239"/>
      <c r="T16" s="84" t="str">
        <f t="shared" si="0"/>
        <v>'Invoice ()'!H30</v>
      </c>
      <c r="U16" s="84" t="s">
        <v>151</v>
      </c>
      <c r="V16" s="126" t="s">
        <v>16</v>
      </c>
    </row>
    <row r="17" spans="2:22" ht="15" customHeight="1" x14ac:dyDescent="0.35">
      <c r="B17" s="390"/>
      <c r="C17" s="390"/>
      <c r="D17" s="390"/>
      <c r="E17" s="231"/>
      <c r="F17" s="228"/>
      <c r="G17" s="240" t="s">
        <v>145</v>
      </c>
      <c r="H17" s="241"/>
      <c r="I17" s="241"/>
      <c r="J17" s="241"/>
      <c r="K17" s="242" t="s">
        <v>146</v>
      </c>
      <c r="L17" s="241"/>
      <c r="M17" s="236"/>
      <c r="N17" s="236"/>
      <c r="T17" s="84" t="str">
        <f t="shared" si="0"/>
        <v>'Invoice ()'!I30</v>
      </c>
      <c r="U17" s="84" t="s">
        <v>152</v>
      </c>
      <c r="V17" s="126" t="s">
        <v>18</v>
      </c>
    </row>
    <row r="18" spans="2:22" ht="15" customHeight="1" x14ac:dyDescent="0.35">
      <c r="B18" s="243" t="s">
        <v>3</v>
      </c>
      <c r="C18" s="231"/>
      <c r="D18" s="231"/>
      <c r="E18" s="231"/>
      <c r="F18" s="228"/>
      <c r="G18" s="391" t="s">
        <v>215</v>
      </c>
      <c r="H18" s="392"/>
      <c r="I18" s="393"/>
      <c r="J18" s="229"/>
      <c r="K18" s="394" t="s">
        <v>300</v>
      </c>
      <c r="L18" s="395"/>
      <c r="M18" s="395"/>
      <c r="N18" s="396"/>
      <c r="T18" s="84" t="str">
        <f t="shared" si="0"/>
        <v>'Invoice ()'!J30</v>
      </c>
      <c r="U18" s="84" t="s">
        <v>153</v>
      </c>
      <c r="V18" s="126" t="s">
        <v>90</v>
      </c>
    </row>
    <row r="19" spans="2:22" ht="15" customHeight="1" x14ac:dyDescent="0.35">
      <c r="B19" s="244" t="s">
        <v>7</v>
      </c>
      <c r="C19" s="231"/>
      <c r="D19" s="231"/>
      <c r="E19" s="231"/>
      <c r="F19" s="228"/>
      <c r="G19" s="403">
        <v>20</v>
      </c>
      <c r="H19" s="404"/>
      <c r="I19" s="405"/>
      <c r="J19" s="229"/>
      <c r="K19" s="397"/>
      <c r="L19" s="398"/>
      <c r="M19" s="398"/>
      <c r="N19" s="399"/>
      <c r="T19" s="84" t="str">
        <f t="shared" si="0"/>
        <v>'Invoice ()'!K30</v>
      </c>
      <c r="U19" s="84" t="s">
        <v>154</v>
      </c>
      <c r="V19" s="126" t="s">
        <v>26</v>
      </c>
    </row>
    <row r="20" spans="2:22" ht="15" customHeight="1" x14ac:dyDescent="0.35">
      <c r="B20" s="243" t="s">
        <v>8</v>
      </c>
      <c r="C20" s="243" t="s">
        <v>9</v>
      </c>
      <c r="D20" s="231"/>
      <c r="E20" s="231"/>
      <c r="F20" s="228"/>
      <c r="G20" s="403" t="s">
        <v>301</v>
      </c>
      <c r="H20" s="404"/>
      <c r="I20" s="405"/>
      <c r="J20" s="229"/>
      <c r="K20" s="397"/>
      <c r="L20" s="398"/>
      <c r="M20" s="398"/>
      <c r="N20" s="399"/>
      <c r="T20" s="84" t="str">
        <f t="shared" si="0"/>
        <v>'Invoice ()'!C38</v>
      </c>
      <c r="U20" s="84" t="s">
        <v>159</v>
      </c>
      <c r="V20" s="84" t="s">
        <v>0</v>
      </c>
    </row>
    <row r="21" spans="2:22" ht="15" customHeight="1" x14ac:dyDescent="0.35">
      <c r="B21" s="243" t="s">
        <v>10</v>
      </c>
      <c r="C21" s="243" t="s">
        <v>11</v>
      </c>
      <c r="D21" s="231"/>
      <c r="E21" s="231"/>
      <c r="F21" s="228"/>
      <c r="G21" s="403" t="s">
        <v>302</v>
      </c>
      <c r="H21" s="404"/>
      <c r="I21" s="405"/>
      <c r="J21" s="229"/>
      <c r="K21" s="400"/>
      <c r="L21" s="401"/>
      <c r="M21" s="401"/>
      <c r="N21" s="402"/>
      <c r="T21" s="84" t="str">
        <f t="shared" si="0"/>
        <v>'Invoice ()'!D38</v>
      </c>
      <c r="U21" s="84" t="s">
        <v>160</v>
      </c>
      <c r="V21" s="84" t="s">
        <v>4</v>
      </c>
    </row>
    <row r="22" spans="2:22" ht="15" customHeight="1" x14ac:dyDescent="0.35">
      <c r="B22" s="243" t="s">
        <v>12</v>
      </c>
      <c r="C22" s="245"/>
      <c r="D22" s="231"/>
      <c r="E22" s="231"/>
      <c r="F22" s="228"/>
      <c r="G22" s="403">
        <v>70</v>
      </c>
      <c r="H22" s="404"/>
      <c r="I22" s="405"/>
      <c r="J22" s="229"/>
      <c r="K22" s="246"/>
      <c r="L22" s="246"/>
      <c r="M22" s="246"/>
      <c r="N22" s="246"/>
      <c r="T22" s="84" t="str">
        <f t="shared" si="0"/>
        <v>'Invoice ()'!E38</v>
      </c>
      <c r="U22" s="84" t="s">
        <v>161</v>
      </c>
      <c r="V22" s="84" t="s">
        <v>42</v>
      </c>
    </row>
    <row r="23" spans="2:22" ht="15" customHeight="1" x14ac:dyDescent="0.35">
      <c r="B23" s="243"/>
      <c r="C23" s="245"/>
      <c r="D23" s="231"/>
      <c r="E23" s="231"/>
      <c r="F23" s="228"/>
      <c r="G23" s="411" t="s">
        <v>299</v>
      </c>
      <c r="H23" s="412"/>
      <c r="I23" s="413"/>
      <c r="J23" s="229"/>
      <c r="K23" s="246"/>
      <c r="L23" s="246"/>
      <c r="M23" s="246"/>
      <c r="N23" s="246"/>
      <c r="T23" s="84" t="str">
        <f t="shared" si="0"/>
        <v>'Invoice ()'!F38</v>
      </c>
      <c r="U23" s="84" t="s">
        <v>211</v>
      </c>
      <c r="V23" s="84" t="s">
        <v>17</v>
      </c>
    </row>
    <row r="24" spans="2:22" ht="15" customHeight="1" x14ac:dyDescent="0.35">
      <c r="B24" s="243"/>
      <c r="C24" s="245"/>
      <c r="D24" s="231"/>
      <c r="E24" s="231"/>
      <c r="F24" s="228"/>
      <c r="G24" s="414" t="s">
        <v>299</v>
      </c>
      <c r="H24" s="415"/>
      <c r="I24" s="416"/>
      <c r="J24" s="229"/>
      <c r="K24" s="229"/>
      <c r="L24" s="229"/>
      <c r="M24" s="229"/>
      <c r="N24" s="229"/>
      <c r="T24" s="84" t="str">
        <f t="shared" si="0"/>
        <v>'Invoice ()'!H38</v>
      </c>
      <c r="U24" s="84" t="s">
        <v>163</v>
      </c>
      <c r="V24" s="84" t="s">
        <v>44</v>
      </c>
    </row>
    <row r="25" spans="2:22" ht="15" customHeight="1" x14ac:dyDescent="0.35">
      <c r="B25" s="247"/>
      <c r="C25" s="247"/>
      <c r="D25" s="247"/>
      <c r="E25" s="231"/>
      <c r="F25" s="228"/>
      <c r="G25" s="248"/>
      <c r="H25" s="229"/>
      <c r="I25" s="229"/>
      <c r="J25" s="229"/>
      <c r="K25" s="229"/>
      <c r="L25" s="229"/>
      <c r="M25" s="229"/>
      <c r="N25" s="229"/>
      <c r="T25" s="84" t="str">
        <f t="shared" si="0"/>
        <v>'Invoice ()'!I38</v>
      </c>
      <c r="U25" s="84" t="s">
        <v>164</v>
      </c>
      <c r="V25" s="84" t="s">
        <v>18</v>
      </c>
    </row>
    <row r="26" spans="2:22" ht="15" customHeight="1" x14ac:dyDescent="0.35">
      <c r="B26" s="420" t="s">
        <v>190</v>
      </c>
      <c r="C26" s="231"/>
      <c r="D26" s="231"/>
      <c r="E26" s="231"/>
      <c r="F26" s="228"/>
      <c r="G26" s="249" t="s">
        <v>0</v>
      </c>
      <c r="H26" s="417" t="s">
        <v>2</v>
      </c>
      <c r="I26" s="418"/>
      <c r="J26" s="419"/>
      <c r="K26" s="250"/>
      <c r="L26" s="250" t="s">
        <v>38</v>
      </c>
      <c r="M26" s="249" t="s">
        <v>6</v>
      </c>
      <c r="N26" s="251" t="s">
        <v>26</v>
      </c>
      <c r="T26" s="84" t="str">
        <f t="shared" si="0"/>
        <v>'Invoice ()'!J38</v>
      </c>
      <c r="U26" s="84" t="s">
        <v>165</v>
      </c>
      <c r="V26" s="84" t="s">
        <v>90</v>
      </c>
    </row>
    <row r="27" spans="2:22" ht="15" customHeight="1" x14ac:dyDescent="0.35">
      <c r="B27" s="382"/>
      <c r="C27" s="252">
        <v>1</v>
      </c>
      <c r="D27" s="231"/>
      <c r="E27" s="231"/>
      <c r="F27" s="228"/>
      <c r="G27" s="253">
        <v>1</v>
      </c>
      <c r="H27" s="406" t="s">
        <v>299</v>
      </c>
      <c r="I27" s="407"/>
      <c r="J27" s="408"/>
      <c r="K27" s="253" t="s">
        <v>299</v>
      </c>
      <c r="L27" s="254" t="s">
        <v>299</v>
      </c>
      <c r="M27" s="255" t="s">
        <v>299</v>
      </c>
      <c r="N27" s="256">
        <v>0</v>
      </c>
      <c r="T27" s="84" t="str">
        <f t="shared" si="0"/>
        <v>'Invoice ()'!K38</v>
      </c>
      <c r="U27" s="84" t="s">
        <v>166</v>
      </c>
      <c r="V27" s="84" t="s">
        <v>26</v>
      </c>
    </row>
    <row r="28" spans="2:22" ht="15" customHeight="1" x14ac:dyDescent="0.35">
      <c r="B28" s="409" t="s">
        <v>191</v>
      </c>
      <c r="C28" s="252">
        <v>2</v>
      </c>
      <c r="D28" s="231"/>
      <c r="E28" s="231"/>
      <c r="F28" s="228"/>
      <c r="G28" s="253">
        <v>2</v>
      </c>
      <c r="H28" s="406" t="s">
        <v>299</v>
      </c>
      <c r="I28" s="407"/>
      <c r="J28" s="408"/>
      <c r="K28" s="253" t="s">
        <v>299</v>
      </c>
      <c r="L28" s="254" t="s">
        <v>299</v>
      </c>
      <c r="M28" s="255" t="s">
        <v>299</v>
      </c>
      <c r="N28" s="256">
        <v>0</v>
      </c>
      <c r="T28" s="84" t="str">
        <f t="shared" si="0"/>
        <v>'Invoice ()'!C51</v>
      </c>
      <c r="U28" s="84" t="s">
        <v>167</v>
      </c>
      <c r="V28" s="84" t="s">
        <v>0</v>
      </c>
    </row>
    <row r="29" spans="2:22" ht="15" customHeight="1" x14ac:dyDescent="0.35">
      <c r="B29" s="410"/>
      <c r="C29" s="252">
        <v>3</v>
      </c>
      <c r="D29" s="231"/>
      <c r="E29" s="231"/>
      <c r="F29" s="228"/>
      <c r="G29" s="253">
        <v>3</v>
      </c>
      <c r="H29" s="406" t="s">
        <v>299</v>
      </c>
      <c r="I29" s="407"/>
      <c r="J29" s="408"/>
      <c r="K29" s="253" t="s">
        <v>299</v>
      </c>
      <c r="L29" s="254" t="s">
        <v>299</v>
      </c>
      <c r="M29" s="255" t="s">
        <v>299</v>
      </c>
      <c r="N29" s="256">
        <v>0</v>
      </c>
      <c r="T29" s="84" t="str">
        <f t="shared" si="0"/>
        <v>'Invoice ()'!D51</v>
      </c>
      <c r="U29" s="84" t="s">
        <v>168</v>
      </c>
      <c r="V29" s="84" t="s">
        <v>4</v>
      </c>
    </row>
    <row r="30" spans="2:22" ht="15" customHeight="1" x14ac:dyDescent="0.35">
      <c r="B30" s="420" t="s">
        <v>196</v>
      </c>
      <c r="C30" s="252">
        <v>4</v>
      </c>
      <c r="D30" s="231"/>
      <c r="E30" s="231"/>
      <c r="F30" s="228"/>
      <c r="G30" s="253">
        <v>4</v>
      </c>
      <c r="H30" s="406" t="s">
        <v>299</v>
      </c>
      <c r="I30" s="407"/>
      <c r="J30" s="408"/>
      <c r="K30" s="253" t="s">
        <v>299</v>
      </c>
      <c r="L30" s="254" t="s">
        <v>299</v>
      </c>
      <c r="M30" s="255" t="s">
        <v>299</v>
      </c>
      <c r="N30" s="256">
        <v>0</v>
      </c>
      <c r="T30" s="84" t="str">
        <f t="shared" si="0"/>
        <v>'Invoice ()'!E51</v>
      </c>
      <c r="U30" s="84" t="s">
        <v>169</v>
      </c>
      <c r="V30" s="84" t="s">
        <v>5</v>
      </c>
    </row>
    <row r="31" spans="2:22" ht="15" customHeight="1" x14ac:dyDescent="0.35">
      <c r="B31" s="382"/>
      <c r="C31" s="252">
        <v>5</v>
      </c>
      <c r="D31" s="231"/>
      <c r="E31" s="231"/>
      <c r="F31" s="228"/>
      <c r="G31" s="253">
        <v>5</v>
      </c>
      <c r="H31" s="406" t="s">
        <v>299</v>
      </c>
      <c r="I31" s="407"/>
      <c r="J31" s="408"/>
      <c r="K31" s="253" t="s">
        <v>299</v>
      </c>
      <c r="L31" s="254" t="s">
        <v>299</v>
      </c>
      <c r="M31" s="255" t="s">
        <v>299</v>
      </c>
      <c r="N31" s="256">
        <v>0</v>
      </c>
      <c r="T31" s="84" t="str">
        <f t="shared" si="0"/>
        <v>'Invoice ()'!G51</v>
      </c>
      <c r="U31" s="84" t="s">
        <v>170</v>
      </c>
      <c r="V31" s="84" t="s">
        <v>15</v>
      </c>
    </row>
    <row r="32" spans="2:22" ht="15" customHeight="1" x14ac:dyDescent="0.35">
      <c r="B32" s="383"/>
      <c r="C32" s="231"/>
      <c r="D32" s="231"/>
      <c r="E32" s="231"/>
      <c r="F32" s="228"/>
      <c r="G32" s="246"/>
      <c r="H32" s="246"/>
      <c r="I32" s="246"/>
      <c r="J32" s="246"/>
      <c r="K32" s="246"/>
      <c r="L32" s="246"/>
      <c r="M32" s="236"/>
      <c r="N32" s="229"/>
      <c r="T32" s="84" t="str">
        <f t="shared" si="0"/>
        <v>'Invoice ()'!H51</v>
      </c>
      <c r="U32" s="84" t="s">
        <v>171</v>
      </c>
      <c r="V32" s="84" t="s">
        <v>16</v>
      </c>
    </row>
    <row r="33" spans="2:22" ht="15" customHeight="1" x14ac:dyDescent="0.35">
      <c r="B33" s="420" t="s">
        <v>192</v>
      </c>
      <c r="C33" s="257"/>
      <c r="D33" s="258"/>
      <c r="E33" s="231"/>
      <c r="F33" s="228"/>
      <c r="G33" s="249" t="s">
        <v>0</v>
      </c>
      <c r="H33" s="417" t="s">
        <v>181</v>
      </c>
      <c r="I33" s="418"/>
      <c r="J33" s="419"/>
      <c r="K33" s="250"/>
      <c r="L33" s="250" t="s">
        <v>15</v>
      </c>
      <c r="M33" s="249" t="s">
        <v>16</v>
      </c>
      <c r="N33" s="251" t="s">
        <v>26</v>
      </c>
      <c r="T33" s="84" t="str">
        <f t="shared" si="0"/>
        <v>'Invoice ()'!I51</v>
      </c>
      <c r="U33" s="84" t="s">
        <v>172</v>
      </c>
      <c r="V33" s="84" t="s">
        <v>18</v>
      </c>
    </row>
    <row r="34" spans="2:22" ht="15" customHeight="1" x14ac:dyDescent="0.35">
      <c r="B34" s="410"/>
      <c r="C34" s="252">
        <v>1</v>
      </c>
      <c r="D34" s="231"/>
      <c r="E34" s="231"/>
      <c r="F34" s="228"/>
      <c r="G34" s="253">
        <v>1</v>
      </c>
      <c r="H34" s="406" t="s">
        <v>299</v>
      </c>
      <c r="I34" s="407"/>
      <c r="J34" s="408"/>
      <c r="K34" s="253" t="s">
        <v>299</v>
      </c>
      <c r="L34" s="259" t="s">
        <v>299</v>
      </c>
      <c r="M34" s="255" t="s">
        <v>299</v>
      </c>
      <c r="N34" s="256">
        <v>0</v>
      </c>
      <c r="T34" s="84" t="str">
        <f t="shared" si="0"/>
        <v>'Invoice ()'!J51</v>
      </c>
      <c r="U34" s="127" t="s">
        <v>173</v>
      </c>
      <c r="V34" s="84" t="s">
        <v>90</v>
      </c>
    </row>
    <row r="35" spans="2:22" ht="15" customHeight="1" x14ac:dyDescent="0.35">
      <c r="B35" s="421"/>
      <c r="C35" s="252">
        <v>2</v>
      </c>
      <c r="D35" s="231"/>
      <c r="E35" s="231"/>
      <c r="F35" s="228"/>
      <c r="G35" s="253">
        <v>2</v>
      </c>
      <c r="H35" s="406" t="s">
        <v>299</v>
      </c>
      <c r="I35" s="407"/>
      <c r="J35" s="408"/>
      <c r="K35" s="253" t="s">
        <v>299</v>
      </c>
      <c r="L35" s="259" t="s">
        <v>299</v>
      </c>
      <c r="M35" s="255" t="s">
        <v>299</v>
      </c>
      <c r="N35" s="256">
        <v>0</v>
      </c>
      <c r="T35" s="84" t="str">
        <f t="shared" si="0"/>
        <v>'Invoice ()'!K51</v>
      </c>
      <c r="U35" s="127" t="s">
        <v>174</v>
      </c>
      <c r="V35" s="84" t="s">
        <v>26</v>
      </c>
    </row>
    <row r="36" spans="2:22" ht="15" customHeight="1" x14ac:dyDescent="0.35">
      <c r="B36" s="409" t="s">
        <v>193</v>
      </c>
      <c r="C36" s="252">
        <v>3</v>
      </c>
      <c r="D36" s="231"/>
      <c r="E36" s="231"/>
      <c r="F36" s="228"/>
      <c r="G36" s="253">
        <v>3</v>
      </c>
      <c r="H36" s="406" t="s">
        <v>299</v>
      </c>
      <c r="I36" s="407"/>
      <c r="J36" s="408"/>
      <c r="K36" s="253" t="s">
        <v>299</v>
      </c>
      <c r="L36" s="259" t="s">
        <v>299</v>
      </c>
      <c r="M36" s="255" t="s">
        <v>299</v>
      </c>
      <c r="N36" s="256">
        <v>0</v>
      </c>
      <c r="T36" s="84" t="str">
        <f t="shared" si="0"/>
        <v>'Invoice ()'!H74:K83</v>
      </c>
      <c r="U36" s="84" t="s">
        <v>175</v>
      </c>
      <c r="V36" s="84" t="s">
        <v>176</v>
      </c>
    </row>
    <row r="37" spans="2:22" ht="15" customHeight="1" x14ac:dyDescent="0.35">
      <c r="B37" s="410"/>
      <c r="C37" s="252">
        <v>4</v>
      </c>
      <c r="D37" s="231"/>
      <c r="E37" s="231"/>
      <c r="F37" s="228"/>
      <c r="G37" s="253">
        <v>4</v>
      </c>
      <c r="H37" s="406" t="s">
        <v>299</v>
      </c>
      <c r="I37" s="407"/>
      <c r="J37" s="408"/>
      <c r="K37" s="253" t="s">
        <v>299</v>
      </c>
      <c r="L37" s="259" t="s">
        <v>299</v>
      </c>
      <c r="M37" s="255" t="s">
        <v>299</v>
      </c>
      <c r="N37" s="256">
        <v>0</v>
      </c>
      <c r="T37" s="84" t="str">
        <f t="shared" si="0"/>
        <v>'Invoice ()'!G38</v>
      </c>
      <c r="U37" s="84" t="s">
        <v>162</v>
      </c>
      <c r="V37" s="84" t="s">
        <v>17</v>
      </c>
    </row>
    <row r="38" spans="2:22" ht="15" customHeight="1" x14ac:dyDescent="0.35">
      <c r="B38" s="421"/>
      <c r="C38" s="252">
        <v>5</v>
      </c>
      <c r="D38" s="231"/>
      <c r="E38" s="231"/>
      <c r="F38" s="228"/>
      <c r="G38" s="253">
        <v>5</v>
      </c>
      <c r="H38" s="406" t="s">
        <v>299</v>
      </c>
      <c r="I38" s="407"/>
      <c r="J38" s="408"/>
      <c r="K38" s="253" t="s">
        <v>299</v>
      </c>
      <c r="L38" s="259" t="s">
        <v>299</v>
      </c>
      <c r="M38" s="255" t="s">
        <v>299</v>
      </c>
      <c r="N38" s="256">
        <v>0</v>
      </c>
    </row>
    <row r="39" spans="2:22" ht="15" customHeight="1" x14ac:dyDescent="0.35">
      <c r="B39" s="409" t="s">
        <v>194</v>
      </c>
      <c r="C39" s="252">
        <v>6</v>
      </c>
      <c r="D39" s="231"/>
      <c r="E39" s="231"/>
      <c r="F39" s="228"/>
      <c r="G39" s="253">
        <v>6</v>
      </c>
      <c r="H39" s="406" t="s">
        <v>299</v>
      </c>
      <c r="I39" s="407"/>
      <c r="J39" s="408"/>
      <c r="K39" s="253" t="s">
        <v>299</v>
      </c>
      <c r="L39" s="259" t="s">
        <v>299</v>
      </c>
      <c r="M39" s="255" t="s">
        <v>299</v>
      </c>
      <c r="N39" s="256">
        <v>0</v>
      </c>
    </row>
    <row r="40" spans="2:22" ht="15" customHeight="1" x14ac:dyDescent="0.35">
      <c r="B40" s="410"/>
      <c r="C40" s="252">
        <v>7</v>
      </c>
      <c r="D40" s="231"/>
      <c r="E40" s="231"/>
      <c r="F40" s="228"/>
      <c r="G40" s="253">
        <v>7</v>
      </c>
      <c r="H40" s="406" t="s">
        <v>299</v>
      </c>
      <c r="I40" s="407"/>
      <c r="J40" s="408"/>
      <c r="K40" s="253" t="s">
        <v>299</v>
      </c>
      <c r="L40" s="259" t="s">
        <v>299</v>
      </c>
      <c r="M40" s="255" t="s">
        <v>299</v>
      </c>
      <c r="N40" s="256">
        <v>0</v>
      </c>
    </row>
    <row r="41" spans="2:22" ht="15" customHeight="1" x14ac:dyDescent="0.35">
      <c r="B41" s="409" t="s">
        <v>195</v>
      </c>
      <c r="C41" s="252">
        <v>8</v>
      </c>
      <c r="D41" s="231"/>
      <c r="E41" s="231"/>
      <c r="F41" s="228"/>
      <c r="G41" s="253">
        <v>8</v>
      </c>
      <c r="H41" s="406" t="s">
        <v>299</v>
      </c>
      <c r="I41" s="407"/>
      <c r="J41" s="408"/>
      <c r="K41" s="253" t="s">
        <v>299</v>
      </c>
      <c r="L41" s="259" t="s">
        <v>299</v>
      </c>
      <c r="M41" s="255" t="s">
        <v>299</v>
      </c>
      <c r="N41" s="256">
        <v>0</v>
      </c>
    </row>
    <row r="42" spans="2:22" ht="15" customHeight="1" x14ac:dyDescent="0.35">
      <c r="B42" s="410"/>
      <c r="C42" s="252">
        <v>9</v>
      </c>
      <c r="D42" s="231"/>
      <c r="E42" s="231"/>
      <c r="F42" s="228"/>
      <c r="G42" s="253">
        <v>9</v>
      </c>
      <c r="H42" s="406" t="s">
        <v>299</v>
      </c>
      <c r="I42" s="407"/>
      <c r="J42" s="408"/>
      <c r="K42" s="253" t="s">
        <v>299</v>
      </c>
      <c r="L42" s="259" t="s">
        <v>299</v>
      </c>
      <c r="M42" s="255" t="s">
        <v>299</v>
      </c>
      <c r="N42" s="256">
        <v>0</v>
      </c>
    </row>
    <row r="43" spans="2:22" ht="15" customHeight="1" x14ac:dyDescent="0.35">
      <c r="B43" s="410"/>
      <c r="C43" s="252">
        <v>10</v>
      </c>
      <c r="D43" s="231"/>
      <c r="E43" s="231"/>
      <c r="F43" s="228"/>
      <c r="G43" s="253">
        <v>10</v>
      </c>
      <c r="H43" s="406" t="s">
        <v>299</v>
      </c>
      <c r="I43" s="407"/>
      <c r="J43" s="408"/>
      <c r="K43" s="253" t="s">
        <v>299</v>
      </c>
      <c r="L43" s="259" t="s">
        <v>299</v>
      </c>
      <c r="M43" s="255" t="s">
        <v>299</v>
      </c>
      <c r="N43" s="256">
        <v>0</v>
      </c>
    </row>
    <row r="44" spans="2:22" ht="15" customHeight="1" x14ac:dyDescent="0.35">
      <c r="B44" s="231"/>
      <c r="C44" s="231"/>
      <c r="D44" s="231"/>
      <c r="E44" s="231"/>
      <c r="F44" s="228"/>
      <c r="G44" s="246"/>
      <c r="H44" s="246"/>
      <c r="I44" s="246"/>
      <c r="J44" s="246"/>
      <c r="K44" s="246"/>
      <c r="L44" s="246"/>
      <c r="M44" s="236"/>
      <c r="N44" s="229"/>
    </row>
    <row r="45" spans="2:22" ht="15" customHeight="1" x14ac:dyDescent="0.35">
      <c r="B45" s="231"/>
      <c r="C45" s="231"/>
      <c r="D45" s="231"/>
      <c r="E45" s="231"/>
      <c r="F45" s="228"/>
      <c r="G45" s="422" t="s">
        <v>31</v>
      </c>
      <c r="H45" s="422"/>
      <c r="I45" s="260"/>
      <c r="J45" s="246"/>
      <c r="K45" s="229"/>
      <c r="L45" s="246" t="s">
        <v>33</v>
      </c>
      <c r="M45" s="261" t="s">
        <v>299</v>
      </c>
      <c r="N45" s="262">
        <v>0</v>
      </c>
    </row>
    <row r="46" spans="2:22" ht="15" customHeight="1" x14ac:dyDescent="0.35">
      <c r="B46" s="231"/>
      <c r="C46" s="231"/>
      <c r="D46" s="231"/>
      <c r="E46" s="231"/>
      <c r="F46" s="228"/>
      <c r="G46" s="422" t="s">
        <v>299</v>
      </c>
      <c r="H46" s="422"/>
      <c r="I46" s="260"/>
      <c r="J46" s="246"/>
      <c r="K46" s="229"/>
      <c r="L46" s="246" t="s">
        <v>18</v>
      </c>
      <c r="M46" s="261" t="s">
        <v>299</v>
      </c>
      <c r="N46" s="262" t="s">
        <v>299</v>
      </c>
    </row>
    <row r="47" spans="2:22" ht="15" customHeight="1" x14ac:dyDescent="0.35">
      <c r="B47" s="231"/>
      <c r="C47" s="231"/>
      <c r="D47" s="231"/>
      <c r="E47" s="231"/>
      <c r="F47" s="228"/>
      <c r="G47" s="422" t="s">
        <v>299</v>
      </c>
      <c r="H47" s="422"/>
      <c r="I47" s="260"/>
      <c r="J47" s="246"/>
      <c r="K47" s="229"/>
      <c r="L47" s="246" t="s">
        <v>95</v>
      </c>
      <c r="M47" s="261" t="s">
        <v>299</v>
      </c>
      <c r="N47" s="262" t="s">
        <v>299</v>
      </c>
    </row>
    <row r="48" spans="2:22" ht="15" customHeight="1" x14ac:dyDescent="0.35">
      <c r="B48" s="423" t="s">
        <v>179</v>
      </c>
      <c r="C48" s="423"/>
      <c r="D48" s="423"/>
      <c r="E48" s="231"/>
      <c r="F48" s="228"/>
      <c r="G48" s="422" t="s">
        <v>299</v>
      </c>
      <c r="H48" s="422"/>
      <c r="I48" s="260"/>
      <c r="J48" s="263"/>
      <c r="K48" s="229"/>
      <c r="L48" s="246" t="s">
        <v>96</v>
      </c>
      <c r="M48" s="261" t="s">
        <v>299</v>
      </c>
      <c r="N48" s="262" t="s">
        <v>299</v>
      </c>
    </row>
    <row r="49" spans="2:14" ht="15" customHeight="1" x14ac:dyDescent="0.35">
      <c r="B49" s="423"/>
      <c r="C49" s="423"/>
      <c r="D49" s="423"/>
      <c r="E49" s="231"/>
      <c r="F49" s="228"/>
      <c r="G49" s="248"/>
      <c r="H49" s="229"/>
      <c r="I49" s="229"/>
      <c r="J49" s="229"/>
      <c r="K49" s="229"/>
      <c r="L49" s="246" t="s">
        <v>27</v>
      </c>
      <c r="M49" s="261" t="s">
        <v>299</v>
      </c>
      <c r="N49" s="262">
        <v>0</v>
      </c>
    </row>
    <row r="50" spans="2:14" ht="15" x14ac:dyDescent="0.35">
      <c r="B50" s="423"/>
      <c r="C50" s="423"/>
      <c r="D50" s="423"/>
      <c r="E50" s="231"/>
      <c r="F50" s="228"/>
      <c r="G50" s="248"/>
      <c r="H50" s="229"/>
      <c r="I50" s="229"/>
      <c r="J50" s="229"/>
      <c r="K50" s="229"/>
      <c r="L50" s="229"/>
      <c r="M50" s="229"/>
      <c r="N50" s="229"/>
    </row>
    <row r="51" spans="2:14" x14ac:dyDescent="0.3">
      <c r="B51" s="264" t="s">
        <v>155</v>
      </c>
      <c r="C51" s="265" t="s">
        <v>156</v>
      </c>
      <c r="D51" s="231"/>
      <c r="E51" s="231"/>
      <c r="F51" s="228"/>
      <c r="G51" s="424" t="s">
        <v>46</v>
      </c>
      <c r="H51" s="424"/>
      <c r="I51" s="424"/>
      <c r="J51" s="424"/>
      <c r="K51" s="424"/>
      <c r="L51" s="424"/>
      <c r="M51" s="424"/>
      <c r="N51" s="424"/>
    </row>
    <row r="52" spans="2:14" x14ac:dyDescent="0.3">
      <c r="B52" s="231"/>
      <c r="C52" s="231"/>
      <c r="D52" s="231"/>
      <c r="E52" s="231"/>
      <c r="F52" s="228"/>
      <c r="G52" s="424" t="s">
        <v>303</v>
      </c>
      <c r="H52" s="424"/>
      <c r="I52" s="424"/>
      <c r="J52" s="424"/>
      <c r="K52" s="424"/>
      <c r="L52" s="424"/>
      <c r="M52" s="424"/>
      <c r="N52" s="424"/>
    </row>
    <row r="53" spans="2:14" x14ac:dyDescent="0.3"/>
    <row r="54" spans="2:14" x14ac:dyDescent="0.3"/>
    <row r="55" spans="2:14" x14ac:dyDescent="0.3"/>
    <row r="56" spans="2:14" x14ac:dyDescent="0.3"/>
    <row r="57" spans="2:14" x14ac:dyDescent="0.3"/>
  </sheetData>
  <sheetProtection password="CE2F" sheet="1" objects="1" scenarios="1"/>
  <mergeCells count="56">
    <mergeCell ref="G51:N51"/>
    <mergeCell ref="G52:N52"/>
    <mergeCell ref="H37:J37"/>
    <mergeCell ref="H38:J38"/>
    <mergeCell ref="H39:J39"/>
    <mergeCell ref="H40:J40"/>
    <mergeCell ref="H41:J41"/>
    <mergeCell ref="H42:J42"/>
    <mergeCell ref="H43:J43"/>
    <mergeCell ref="H36:J36"/>
    <mergeCell ref="G45:H45"/>
    <mergeCell ref="G46:H46"/>
    <mergeCell ref="G47:H47"/>
    <mergeCell ref="B48:D50"/>
    <mergeCell ref="G48:H48"/>
    <mergeCell ref="B36:B38"/>
    <mergeCell ref="B39:B40"/>
    <mergeCell ref="B41:B43"/>
    <mergeCell ref="H35:J35"/>
    <mergeCell ref="B28:B29"/>
    <mergeCell ref="G22:I22"/>
    <mergeCell ref="G23:I23"/>
    <mergeCell ref="G24:I24"/>
    <mergeCell ref="H26:J26"/>
    <mergeCell ref="H27:J27"/>
    <mergeCell ref="H28:J28"/>
    <mergeCell ref="B26:B27"/>
    <mergeCell ref="H29:J29"/>
    <mergeCell ref="H30:J30"/>
    <mergeCell ref="H31:J31"/>
    <mergeCell ref="H33:J33"/>
    <mergeCell ref="H34:J34"/>
    <mergeCell ref="B30:B32"/>
    <mergeCell ref="B33:B35"/>
    <mergeCell ref="B16:D17"/>
    <mergeCell ref="G18:I18"/>
    <mergeCell ref="K18:N21"/>
    <mergeCell ref="G19:I19"/>
    <mergeCell ref="G20:I20"/>
    <mergeCell ref="G21:I21"/>
    <mergeCell ref="G14:H14"/>
    <mergeCell ref="K14:L14"/>
    <mergeCell ref="M14:N14"/>
    <mergeCell ref="G15:H15"/>
    <mergeCell ref="K15:L15"/>
    <mergeCell ref="M15:N15"/>
    <mergeCell ref="B6:D7"/>
    <mergeCell ref="B8:D10"/>
    <mergeCell ref="K8:N10"/>
    <mergeCell ref="B12:D13"/>
    <mergeCell ref="G12:H12"/>
    <mergeCell ref="K12:L12"/>
    <mergeCell ref="M12:N12"/>
    <mergeCell ref="G13:H13"/>
    <mergeCell ref="K13:L13"/>
    <mergeCell ref="M13:N13"/>
  </mergeCells>
  <conditionalFormatting sqref="G51:N52">
    <cfRule type="expression" dxfId="64" priority="15">
      <formula>$C$51="No"</formula>
    </cfRule>
  </conditionalFormatting>
  <conditionalFormatting sqref="K12:N12">
    <cfRule type="expression" dxfId="63" priority="14">
      <formula>$K12&lt;&gt;""</formula>
    </cfRule>
  </conditionalFormatting>
  <conditionalFormatting sqref="G14:H14">
    <cfRule type="expression" dxfId="62" priority="13">
      <formula>$G14&lt;&gt;""</formula>
    </cfRule>
  </conditionalFormatting>
  <conditionalFormatting sqref="G12:I12">
    <cfRule type="expression" dxfId="61" priority="12">
      <formula>$G12&lt;&gt;""</formula>
    </cfRule>
  </conditionalFormatting>
  <conditionalFormatting sqref="G13:H13">
    <cfRule type="expression" dxfId="60" priority="11">
      <formula>$G13&lt;&gt;""</formula>
    </cfRule>
  </conditionalFormatting>
  <conditionalFormatting sqref="G15:H15">
    <cfRule type="expression" dxfId="59" priority="10">
      <formula>$G15&lt;&gt;""</formula>
    </cfRule>
  </conditionalFormatting>
  <conditionalFormatting sqref="K13:L13">
    <cfRule type="expression" dxfId="58" priority="9">
      <formula>$K13&lt;&gt;""</formula>
    </cfRule>
  </conditionalFormatting>
  <conditionalFormatting sqref="K15:L15">
    <cfRule type="expression" dxfId="57" priority="8">
      <formula>$K15&lt;&gt;""</formula>
    </cfRule>
  </conditionalFormatting>
  <conditionalFormatting sqref="K14:L14">
    <cfRule type="expression" dxfId="56" priority="7">
      <formula>$K14&lt;&gt;""</formula>
    </cfRule>
  </conditionalFormatting>
  <conditionalFormatting sqref="N45:N48">
    <cfRule type="expression" dxfId="55" priority="16">
      <formula>$L45&lt;&gt;""</formula>
    </cfRule>
  </conditionalFormatting>
  <conditionalFormatting sqref="N49">
    <cfRule type="expression" dxfId="54" priority="6">
      <formula>$L49&lt;&gt;""</formula>
    </cfRule>
  </conditionalFormatting>
  <conditionalFormatting sqref="K26:K31">
    <cfRule type="expression" dxfId="53" priority="4">
      <formula>$K$26=""</formula>
    </cfRule>
  </conditionalFormatting>
  <conditionalFormatting sqref="K33:K43">
    <cfRule type="expression" dxfId="52" priority="3">
      <formula>$K$33=""</formula>
    </cfRule>
  </conditionalFormatting>
  <conditionalFormatting sqref="I13:I15">
    <cfRule type="expression" dxfId="51" priority="2">
      <formula>$G13&lt;&gt;""</formula>
    </cfRule>
  </conditionalFormatting>
  <conditionalFormatting sqref="M13:N15">
    <cfRule type="expression" dxfId="50" priority="1">
      <formula>$K13&lt;&gt;""</formula>
    </cfRule>
  </conditionalFormatting>
  <dataValidations count="11">
    <dataValidation type="list" allowBlank="1" showInputMessage="1" showErrorMessage="1" sqref="L26">
      <formula1>"Total Hour, Hourly Rate"</formula1>
    </dataValidation>
    <dataValidation type="list" allowBlank="1" showInputMessage="1" showErrorMessage="1" sqref="K26">
      <formula1>"Total Hour"</formula1>
    </dataValidation>
    <dataValidation type="list" allowBlank="1" showInputMessage="1" showErrorMessage="1" sqref="G26 G33">
      <formula1>"No,Code"</formula1>
    </dataValidation>
    <dataValidation type="list" allowBlank="1" showInputMessage="1" showErrorMessage="1" sqref="C51">
      <formula1>"Yes,No"</formula1>
    </dataValidation>
    <dataValidation type="list" allowBlank="1" showInputMessage="1" showErrorMessage="1" sqref="B18:B24 C20:C21">
      <formula1>CustomerLines</formula1>
    </dataValidation>
    <dataValidation type="list" allowBlank="1" showInputMessage="1" showErrorMessage="1" sqref="L45:L49">
      <formula1>SubtotalLines</formula1>
    </dataValidation>
    <dataValidation type="list" allowBlank="1" showInputMessage="1" showErrorMessage="1" sqref="G12:G15 K12:K15">
      <formula1>InvoiceLines</formula1>
    </dataValidation>
    <dataValidation type="list" allowBlank="1" showInputMessage="1" showErrorMessage="1" sqref="M26">
      <formula1>"Hourly Rate, Discount, Tax"</formula1>
    </dataValidation>
    <dataValidation type="list" allowBlank="1" showInputMessage="1" showErrorMessage="1" sqref="M33">
      <formula1>"Unit Price, Discount, Tax"</formula1>
    </dataValidation>
    <dataValidation type="list" allowBlank="1" showInputMessage="1" showErrorMessage="1" sqref="L33">
      <formula1>"Qty, Unit Price"</formula1>
    </dataValidation>
    <dataValidation type="list" allowBlank="1" showInputMessage="1" showErrorMessage="1" sqref="K33">
      <formula1>"Qty"</formula1>
    </dataValidation>
  </dataValidations>
  <printOptions horizontalCentered="1"/>
  <pageMargins left="0.7" right="0.7" top="0.75" bottom="0.75" header="0.3" footer="0.3"/>
  <pageSetup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showGridLines="0" workbookViewId="0">
      <selection activeCell="K8" sqref="K8:N10"/>
    </sheetView>
  </sheetViews>
  <sheetFormatPr defaultColWidth="0" defaultRowHeight="14.4" zeroHeight="1" x14ac:dyDescent="0.3"/>
  <cols>
    <col min="1" max="1" width="2" customWidth="1"/>
    <col min="2" max="2" width="14.5546875" customWidth="1"/>
    <col min="3" max="3" width="8.44140625" customWidth="1"/>
    <col min="4" max="4" width="12.5546875" customWidth="1"/>
    <col min="5" max="6" width="3.5546875" customWidth="1"/>
    <col min="7" max="7" width="9" customWidth="1"/>
    <col min="8" max="8" width="12.77734375" customWidth="1"/>
    <col min="9" max="9" width="21.77734375" customWidth="1"/>
    <col min="10" max="10" width="5.109375" customWidth="1"/>
    <col min="11" max="12" width="10.77734375" customWidth="1"/>
    <col min="13" max="13" width="12.44140625" bestFit="1" customWidth="1"/>
    <col min="14" max="14" width="13.77734375" customWidth="1"/>
    <col min="15" max="18" width="1.7773437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2" ht="15" customHeight="1" x14ac:dyDescent="0.3">
      <c r="A1" s="6"/>
      <c r="B1" s="6"/>
      <c r="C1" s="6"/>
      <c r="D1" s="6"/>
      <c r="E1" s="7"/>
      <c r="F1" s="7"/>
      <c r="G1" s="7"/>
      <c r="H1" s="7"/>
      <c r="I1" s="7"/>
      <c r="J1" s="7"/>
      <c r="K1" s="7"/>
      <c r="L1" s="7"/>
      <c r="M1" s="7"/>
      <c r="N1" s="7"/>
      <c r="O1" s="7"/>
      <c r="P1" s="7"/>
      <c r="Q1" s="7"/>
      <c r="R1" s="7"/>
    </row>
    <row r="2" spans="1:22" ht="30" customHeight="1" x14ac:dyDescent="0.3">
      <c r="A2" s="6"/>
      <c r="B2" s="6"/>
      <c r="C2" s="6"/>
      <c r="D2" s="6"/>
      <c r="E2" s="8"/>
      <c r="F2" s="8"/>
      <c r="G2" s="8"/>
      <c r="H2" s="8"/>
      <c r="I2" s="8"/>
      <c r="J2" s="8"/>
      <c r="K2" s="8"/>
      <c r="L2" s="8"/>
      <c r="M2" s="8"/>
      <c r="N2" s="8"/>
      <c r="O2" s="8"/>
      <c r="P2" s="8"/>
      <c r="Q2" s="8"/>
      <c r="R2" s="8"/>
    </row>
    <row r="3" spans="1:22" ht="30" customHeight="1" x14ac:dyDescent="0.3">
      <c r="A3" s="6"/>
      <c r="B3" s="6"/>
      <c r="C3" s="6"/>
      <c r="D3" s="6"/>
      <c r="E3" s="7"/>
      <c r="F3" s="7"/>
      <c r="G3" s="7"/>
      <c r="H3" s="7"/>
      <c r="I3" s="7"/>
      <c r="J3" s="7"/>
      <c r="K3" s="7"/>
      <c r="L3" s="7"/>
      <c r="M3" s="7"/>
      <c r="N3" s="7"/>
      <c r="O3" s="7"/>
      <c r="P3" s="7"/>
      <c r="Q3" s="7"/>
      <c r="R3" s="7"/>
    </row>
    <row r="4" spans="1:22" x14ac:dyDescent="0.3">
      <c r="K4" s="3"/>
      <c r="L4" s="3"/>
      <c r="M4" s="3"/>
      <c r="N4" s="3"/>
      <c r="O4" s="3"/>
      <c r="P4" s="3"/>
      <c r="Q4" s="3"/>
      <c r="R4" s="3"/>
    </row>
    <row r="5" spans="1:22" ht="15" x14ac:dyDescent="0.35">
      <c r="B5" s="37" t="s">
        <v>180</v>
      </c>
      <c r="C5" s="37"/>
      <c r="D5" s="213">
        <v>2</v>
      </c>
      <c r="E5" s="3"/>
      <c r="F5" s="38"/>
      <c r="G5" s="199"/>
      <c r="H5" s="199"/>
      <c r="I5" s="200"/>
      <c r="J5" s="200"/>
      <c r="K5" s="200"/>
      <c r="L5" s="200"/>
      <c r="M5" s="200"/>
      <c r="N5" s="200"/>
      <c r="O5" s="3"/>
      <c r="P5" s="3"/>
      <c r="Q5" s="3"/>
      <c r="R5" s="3"/>
    </row>
    <row r="6" spans="1:22" ht="15" x14ac:dyDescent="0.35">
      <c r="B6" s="327" t="s">
        <v>177</v>
      </c>
      <c r="C6" s="327"/>
      <c r="D6" s="327"/>
      <c r="E6" s="3"/>
      <c r="F6" s="38"/>
      <c r="G6" s="200"/>
      <c r="H6" s="200"/>
      <c r="I6" s="200"/>
      <c r="J6" s="200"/>
      <c r="K6" s="200"/>
      <c r="L6" s="200"/>
      <c r="M6" s="200"/>
      <c r="N6" s="200"/>
      <c r="O6" s="3"/>
      <c r="P6" s="3"/>
      <c r="Q6" s="3"/>
      <c r="R6" s="3"/>
      <c r="T6" s="84" t="str">
        <f t="shared" ref="T6:T36" si="0">"'Invoice ("&amp;$D$5&amp;")'!"&amp;U6</f>
        <v>'Invoice (2)'!G8:H22</v>
      </c>
      <c r="U6" s="84" t="s">
        <v>144</v>
      </c>
    </row>
    <row r="7" spans="1:22" ht="15" x14ac:dyDescent="0.35">
      <c r="B7" s="328"/>
      <c r="C7" s="328"/>
      <c r="D7" s="328"/>
      <c r="F7" s="38"/>
      <c r="G7" s="199"/>
      <c r="H7" s="199"/>
      <c r="I7" s="199"/>
      <c r="J7" s="199"/>
      <c r="K7" s="200"/>
      <c r="L7" s="200"/>
      <c r="M7" s="200"/>
      <c r="N7" s="200"/>
      <c r="T7" s="84" t="str">
        <f t="shared" si="0"/>
        <v>'Invoice (2)'!D8:E22</v>
      </c>
      <c r="U7" s="84" t="s">
        <v>143</v>
      </c>
    </row>
    <row r="8" spans="1:22" ht="25.8" customHeight="1" x14ac:dyDescent="0.35">
      <c r="B8" s="326" t="s">
        <v>200</v>
      </c>
      <c r="C8" s="326"/>
      <c r="D8" s="326"/>
      <c r="F8" s="38"/>
      <c r="G8" s="200"/>
      <c r="H8" s="200"/>
      <c r="I8" s="200"/>
      <c r="J8" s="200"/>
      <c r="K8" s="341" t="s">
        <v>24</v>
      </c>
      <c r="L8" s="342"/>
      <c r="M8" s="342"/>
      <c r="N8" s="342"/>
      <c r="T8" s="84" t="str">
        <f t="shared" si="0"/>
        <v>'Invoice (2)'!E25</v>
      </c>
      <c r="U8" s="84" t="s">
        <v>157</v>
      </c>
      <c r="V8" s="126" t="s">
        <v>53</v>
      </c>
    </row>
    <row r="9" spans="1:22" ht="15" customHeight="1" x14ac:dyDescent="0.35">
      <c r="B9" s="327"/>
      <c r="C9" s="327"/>
      <c r="D9" s="327"/>
      <c r="F9" s="38"/>
      <c r="G9" s="200"/>
      <c r="H9" s="200"/>
      <c r="I9" s="200"/>
      <c r="J9" s="214"/>
      <c r="K9" s="343"/>
      <c r="L9" s="344"/>
      <c r="M9" s="344"/>
      <c r="N9" s="344"/>
      <c r="T9" s="84" t="str">
        <f t="shared" si="0"/>
        <v>'Invoice (2)'!E26</v>
      </c>
      <c r="U9" s="84" t="s">
        <v>113</v>
      </c>
      <c r="V9" s="126" t="s">
        <v>111</v>
      </c>
    </row>
    <row r="10" spans="1:22" ht="15" customHeight="1" x14ac:dyDescent="0.35">
      <c r="B10" s="328"/>
      <c r="C10" s="328"/>
      <c r="D10" s="328"/>
      <c r="F10" s="38"/>
      <c r="G10" s="202"/>
      <c r="H10" s="202"/>
      <c r="I10" s="202"/>
      <c r="J10" s="215"/>
      <c r="K10" s="343"/>
      <c r="L10" s="344"/>
      <c r="M10" s="344"/>
      <c r="N10" s="344"/>
      <c r="T10" s="84" t="str">
        <f t="shared" si="0"/>
        <v>'Invoice (2)'!E27</v>
      </c>
      <c r="U10" s="84" t="s">
        <v>158</v>
      </c>
      <c r="V10" s="126" t="s">
        <v>110</v>
      </c>
    </row>
    <row r="11" spans="1:22" ht="15" x14ac:dyDescent="0.35">
      <c r="B11" s="34"/>
      <c r="C11" s="34"/>
      <c r="D11" s="34"/>
      <c r="F11" s="38"/>
      <c r="G11" s="56"/>
      <c r="H11" s="56"/>
      <c r="I11" s="56"/>
      <c r="J11" s="56"/>
      <c r="K11" s="56"/>
      <c r="L11" s="56"/>
      <c r="M11" s="56"/>
      <c r="N11" s="56"/>
      <c r="T11" s="84" t="str">
        <f t="shared" si="0"/>
        <v>'Invoice (2)'!G25</v>
      </c>
      <c r="U11" s="84" t="s">
        <v>189</v>
      </c>
      <c r="V11" s="126" t="s">
        <v>116</v>
      </c>
    </row>
    <row r="12" spans="1:22" ht="15" customHeight="1" x14ac:dyDescent="0.3">
      <c r="B12" s="327" t="s">
        <v>184</v>
      </c>
      <c r="C12" s="327"/>
      <c r="D12" s="327"/>
      <c r="F12" s="38"/>
      <c r="G12" s="345" t="s">
        <v>0</v>
      </c>
      <c r="H12" s="345"/>
      <c r="I12" s="57" t="str">
        <f t="shared" ref="I12:I15" ca="1" si="1">IF(G12&lt;&gt;"",IF(OR(G12="Date",G12="Due Date"),": "&amp;IFERROR(IF(VLOOKUP(G12,INDIRECT($T$6),2,FALSE)&lt;&gt;"",TEXT(VLOOKUP(G12,INDIRECT($T$6),2,FALSE),"mmmm dd, yyyy"),"-"),"-"),": "&amp;IFERROR(IF(VLOOKUP(G12,INDIRECT($T$6),2,FALSE)&lt;&gt;"",VLOOKUP(G12,INDIRECT($T$6),2,FALSE),"-"),"-")),"")</f>
        <v>: -</v>
      </c>
      <c r="J12" s="57"/>
      <c r="K12" s="346"/>
      <c r="L12" s="346"/>
      <c r="M12" s="347" t="str">
        <f t="shared" ref="M12" ca="1" si="2">IF(K12&lt;&gt;"",IF(OR(K12="Date",K12="Due Date"),": "&amp;IFERROR(IF(VLOOKUP(K12,INDIRECT($T$6),2,FALSE)&lt;&gt;"",TEXT(VLOOKUP(K12,INDIRECT($T$6),2,FALSE),"mmmm dd, yyyy"),"-"),"-"),": "&amp;IFERROR(IF(VLOOKUP(K12,INDIRECT($T$6),2,FALSE)&lt;&gt;"",VLOOKUP(K12,INDIRECT($T$6),2,FALSE),"-"),"-")),"")</f>
        <v/>
      </c>
      <c r="N12" s="347"/>
      <c r="T12" s="84" t="str">
        <f t="shared" si="0"/>
        <v>'Invoice (2)'!C30</v>
      </c>
      <c r="U12" s="84" t="s">
        <v>147</v>
      </c>
      <c r="V12" s="126" t="s">
        <v>0</v>
      </c>
    </row>
    <row r="13" spans="1:22" ht="15" customHeight="1" x14ac:dyDescent="0.3">
      <c r="B13" s="328"/>
      <c r="C13" s="328"/>
      <c r="D13" s="328"/>
      <c r="F13" s="38"/>
      <c r="G13" s="345" t="s">
        <v>22</v>
      </c>
      <c r="H13" s="345"/>
      <c r="I13" s="57" t="str">
        <f t="shared" ca="1" si="1"/>
        <v>: -</v>
      </c>
      <c r="J13" s="58"/>
      <c r="K13" s="346"/>
      <c r="L13" s="346"/>
      <c r="M13" s="347" t="str">
        <f t="shared" ref="M13:M15" ca="1" si="3">IF(K13&lt;&gt;"",IF(OR(K13="Date",K13="Due Date"),": "&amp;IFERROR(IF(VLOOKUP(K13,INDIRECT($T$6),2,FALSE)&lt;&gt;"",TEXT(VLOOKUP(K13,INDIRECT($T$6),2,FALSE),"mmmm dd, yyyy"),"-"),"-"),": "&amp;IFERROR(IF(VLOOKUP(K13,INDIRECT($T$6),2,FALSE)&lt;&gt;"",VLOOKUP(K13,INDIRECT($T$6),2,FALSE),"-"),"-")),"")</f>
        <v/>
      </c>
      <c r="N13" s="347"/>
      <c r="T13" s="84" t="str">
        <f t="shared" si="0"/>
        <v>'Invoice (2)'!D30</v>
      </c>
      <c r="U13" s="84" t="s">
        <v>148</v>
      </c>
      <c r="V13" s="126" t="s">
        <v>4</v>
      </c>
    </row>
    <row r="14" spans="1:22" ht="15" customHeight="1" x14ac:dyDescent="0.3">
      <c r="B14" s="40"/>
      <c r="C14" s="40"/>
      <c r="D14" s="40"/>
      <c r="F14" s="38"/>
      <c r="G14" s="345" t="s">
        <v>28</v>
      </c>
      <c r="H14" s="345"/>
      <c r="I14" s="57" t="str">
        <f t="shared" ca="1" si="1"/>
        <v>: -</v>
      </c>
      <c r="J14" s="57"/>
      <c r="K14" s="346"/>
      <c r="L14" s="346"/>
      <c r="M14" s="347" t="str">
        <f t="shared" ca="1" si="3"/>
        <v/>
      </c>
      <c r="N14" s="347"/>
      <c r="T14" s="84" t="str">
        <f t="shared" si="0"/>
        <v>'Invoice (2)'!E30</v>
      </c>
      <c r="U14" s="84" t="s">
        <v>149</v>
      </c>
      <c r="V14" s="126" t="s">
        <v>2</v>
      </c>
    </row>
    <row r="15" spans="1:22" ht="15" customHeight="1" x14ac:dyDescent="0.3">
      <c r="B15" s="40"/>
      <c r="C15" s="40"/>
      <c r="D15" s="40"/>
      <c r="F15" s="38"/>
      <c r="G15" s="345" t="s">
        <v>23</v>
      </c>
      <c r="H15" s="345"/>
      <c r="I15" s="57" t="str">
        <f t="shared" ca="1" si="1"/>
        <v>: -</v>
      </c>
      <c r="J15" s="58"/>
      <c r="K15" s="346"/>
      <c r="L15" s="346"/>
      <c r="M15" s="347" t="str">
        <f t="shared" ca="1" si="3"/>
        <v/>
      </c>
      <c r="N15" s="347"/>
      <c r="T15" s="84" t="str">
        <f t="shared" si="0"/>
        <v>'Invoice (2)'!F30</v>
      </c>
      <c r="U15" s="84" t="s">
        <v>150</v>
      </c>
      <c r="V15" s="126" t="s">
        <v>36</v>
      </c>
    </row>
    <row r="16" spans="1:22" ht="15" customHeight="1" x14ac:dyDescent="0.3">
      <c r="B16" s="366" t="s">
        <v>178</v>
      </c>
      <c r="C16" s="366"/>
      <c r="D16" s="366"/>
      <c r="F16" s="38"/>
      <c r="G16" s="216"/>
      <c r="H16" s="217"/>
      <c r="I16" s="58"/>
      <c r="J16" s="58"/>
      <c r="K16" s="204"/>
      <c r="L16" s="204"/>
      <c r="M16" s="59"/>
      <c r="N16" s="59"/>
      <c r="T16" s="84" t="str">
        <f t="shared" si="0"/>
        <v>'Invoice (2)'!H30</v>
      </c>
      <c r="U16" s="84" t="s">
        <v>151</v>
      </c>
      <c r="V16" s="126" t="s">
        <v>16</v>
      </c>
    </row>
    <row r="17" spans="2:22" ht="15" customHeight="1" x14ac:dyDescent="0.35">
      <c r="B17" s="366"/>
      <c r="C17" s="366"/>
      <c r="D17" s="366"/>
      <c r="F17" s="38"/>
      <c r="G17" s="218" t="s">
        <v>145</v>
      </c>
      <c r="H17" s="206"/>
      <c r="I17" s="60"/>
      <c r="J17" s="60"/>
      <c r="K17" s="219" t="s">
        <v>146</v>
      </c>
      <c r="L17" s="206"/>
      <c r="M17" s="57"/>
      <c r="N17" s="57"/>
      <c r="T17" s="84" t="str">
        <f t="shared" si="0"/>
        <v>'Invoice (2)'!I30</v>
      </c>
      <c r="U17" s="84" t="s">
        <v>152</v>
      </c>
      <c r="V17" s="126" t="s">
        <v>18</v>
      </c>
    </row>
    <row r="18" spans="2:22" ht="15" customHeight="1" x14ac:dyDescent="0.35">
      <c r="B18" s="211" t="s">
        <v>3</v>
      </c>
      <c r="F18" s="38"/>
      <c r="G18" s="367" t="str">
        <f ca="1">IFERROR(IF(VLOOKUP(B18,INDIRECT($T$7),2,FALSE)&lt;&gt;"",VLOOKUP(B18,INDIRECT($T$7),2,FALSE),"-"),"-")</f>
        <v>XYZ Incorporated</v>
      </c>
      <c r="H18" s="368"/>
      <c r="I18" s="369"/>
      <c r="J18" s="56"/>
      <c r="K18" s="348" t="str">
        <f ca="1">IF(INDIRECT(T11)&lt;&gt;"",INDIRECT(T11),"-")</f>
        <v>-</v>
      </c>
      <c r="L18" s="349"/>
      <c r="M18" s="349"/>
      <c r="N18" s="350"/>
      <c r="T18" s="84" t="str">
        <f t="shared" si="0"/>
        <v>'Invoice (2)'!J30</v>
      </c>
      <c r="U18" s="84" t="s">
        <v>153</v>
      </c>
      <c r="V18" s="126" t="s">
        <v>90</v>
      </c>
    </row>
    <row r="19" spans="2:22" ht="15" customHeight="1" x14ac:dyDescent="0.35">
      <c r="B19" s="212" t="s">
        <v>7</v>
      </c>
      <c r="F19" s="38"/>
      <c r="G19" s="357">
        <f ca="1">IFERROR(IF(VLOOKUP(B19,INDIRECT($T$7),2,FALSE)&lt;&gt;"",VLOOKUP(B19,INDIRECT($T$7),2,FALSE),"-"),"-")</f>
        <v>0</v>
      </c>
      <c r="H19" s="358"/>
      <c r="I19" s="359"/>
      <c r="J19" s="56"/>
      <c r="K19" s="351"/>
      <c r="L19" s="352"/>
      <c r="M19" s="352"/>
      <c r="N19" s="353"/>
      <c r="T19" s="84" t="str">
        <f t="shared" si="0"/>
        <v>'Invoice (2)'!K30</v>
      </c>
      <c r="U19" s="84" t="s">
        <v>154</v>
      </c>
      <c r="V19" s="126" t="s">
        <v>26</v>
      </c>
    </row>
    <row r="20" spans="2:22" ht="15" customHeight="1" x14ac:dyDescent="0.35">
      <c r="B20" s="211" t="s">
        <v>8</v>
      </c>
      <c r="C20" s="211" t="s">
        <v>9</v>
      </c>
      <c r="F20" s="38"/>
      <c r="G20" s="357" t="str">
        <f ca="1">IFERROR(IF(VLOOKUP(B20,INDIRECT($T$7),2,FALSE)&lt;&gt;"",VLOOKUP(B20,INDIRECT($T$7),2,FALSE),"-")&amp;", "&amp;VLOOKUP(C20,INDIRECT($T$7),2,FALSE),"")</f>
        <v>0, 0</v>
      </c>
      <c r="H20" s="358"/>
      <c r="I20" s="359"/>
      <c r="J20" s="56"/>
      <c r="K20" s="351"/>
      <c r="L20" s="352"/>
      <c r="M20" s="352"/>
      <c r="N20" s="353"/>
      <c r="T20" s="84" t="str">
        <f t="shared" si="0"/>
        <v>'Invoice (2)'!C38</v>
      </c>
      <c r="U20" s="84" t="s">
        <v>159</v>
      </c>
      <c r="V20" s="84" t="s">
        <v>0</v>
      </c>
    </row>
    <row r="21" spans="2:22" ht="15" customHeight="1" x14ac:dyDescent="0.35">
      <c r="B21" s="211" t="s">
        <v>10</v>
      </c>
      <c r="C21" s="211" t="s">
        <v>11</v>
      </c>
      <c r="F21" s="38"/>
      <c r="G21" s="357" t="str">
        <f ca="1">IFERROR(IF(VLOOKUP(B21,INDIRECT($T$7),2,FALSE)&lt;&gt;"",VLOOKUP(B21,INDIRECT($T$7),2,FALSE),"-")&amp;", "&amp;VLOOKUP(C21,INDIRECT($T$7),2,FALSE),"")</f>
        <v>0, 0</v>
      </c>
      <c r="H21" s="358"/>
      <c r="I21" s="359"/>
      <c r="J21" s="56"/>
      <c r="K21" s="354"/>
      <c r="L21" s="355"/>
      <c r="M21" s="355"/>
      <c r="N21" s="356"/>
      <c r="T21" s="84" t="str">
        <f t="shared" si="0"/>
        <v>'Invoice (2)'!D38</v>
      </c>
      <c r="U21" s="84" t="s">
        <v>160</v>
      </c>
      <c r="V21" s="84" t="s">
        <v>4</v>
      </c>
    </row>
    <row r="22" spans="2:22" ht="15" customHeight="1" x14ac:dyDescent="0.35">
      <c r="B22" s="211" t="s">
        <v>12</v>
      </c>
      <c r="C22" s="39"/>
      <c r="F22" s="38"/>
      <c r="G22" s="357">
        <f ca="1">IFERROR(IF(VLOOKUP(B22,INDIRECT($T$7),2,FALSE)&lt;&gt;"",VLOOKUP(B22,INDIRECT($T$7),2,FALSE),"-"),"-")</f>
        <v>0</v>
      </c>
      <c r="H22" s="358"/>
      <c r="I22" s="359"/>
      <c r="J22" s="56"/>
      <c r="K22" s="61"/>
      <c r="L22" s="61"/>
      <c r="M22" s="61"/>
      <c r="N22" s="61"/>
      <c r="T22" s="84" t="str">
        <f t="shared" si="0"/>
        <v>'Invoice (2)'!E38</v>
      </c>
      <c r="U22" s="84" t="s">
        <v>161</v>
      </c>
      <c r="V22" s="84" t="s">
        <v>42</v>
      </c>
    </row>
    <row r="23" spans="2:22" ht="15" customHeight="1" x14ac:dyDescent="0.35">
      <c r="B23" s="211"/>
      <c r="C23" s="39"/>
      <c r="F23" s="38"/>
      <c r="G23" s="360" t="str">
        <f ca="1">IFERROR(IF(VLOOKUP(B23,INDIRECT($T$7),2,FALSE)&lt;&gt;"",VLOOKUP(B23,INDIRECT($T$7),2,FALSE),""),"")</f>
        <v/>
      </c>
      <c r="H23" s="361"/>
      <c r="I23" s="362"/>
      <c r="J23" s="56"/>
      <c r="K23" s="61"/>
      <c r="L23" s="61"/>
      <c r="M23" s="61"/>
      <c r="N23" s="61"/>
      <c r="T23" s="84" t="str">
        <f t="shared" si="0"/>
        <v>'Invoice (2)'!F38</v>
      </c>
      <c r="U23" s="84" t="s">
        <v>211</v>
      </c>
      <c r="V23" s="84" t="s">
        <v>17</v>
      </c>
    </row>
    <row r="24" spans="2:22" ht="15" customHeight="1" x14ac:dyDescent="0.35">
      <c r="B24" s="211"/>
      <c r="C24" s="39"/>
      <c r="F24" s="38"/>
      <c r="G24" s="363" t="str">
        <f ca="1">IFERROR(IF(B24="Attn","Attn : "&amp;IF(VLOOKUP(B24,INDIRECT($T$7),2,FALSE)&lt;&gt;"",VLOOKUP(B24,INDIRECT($T$7),2,FALSE),"-"),IF(VLOOKUP(B24,INDIRECT($T$7),2,FALSE)&lt;&gt;"",VLOOKUP(B24,INDIRECT($T$7),2,FALSE))),"")</f>
        <v/>
      </c>
      <c r="H24" s="364"/>
      <c r="I24" s="365"/>
      <c r="J24" s="56"/>
      <c r="K24" s="56"/>
      <c r="L24" s="56"/>
      <c r="M24" s="56"/>
      <c r="N24" s="56"/>
      <c r="T24" s="84" t="str">
        <f t="shared" si="0"/>
        <v>'Invoice (2)'!H38</v>
      </c>
      <c r="U24" s="84" t="s">
        <v>163</v>
      </c>
      <c r="V24" s="84" t="s">
        <v>44</v>
      </c>
    </row>
    <row r="25" spans="2:22" ht="15" customHeight="1" x14ac:dyDescent="0.35">
      <c r="B25" s="2"/>
      <c r="C25" s="2"/>
      <c r="D25" s="2"/>
      <c r="F25" s="38"/>
      <c r="G25" s="62"/>
      <c r="H25" s="56"/>
      <c r="I25" s="56"/>
      <c r="J25" s="56"/>
      <c r="K25" s="56"/>
      <c r="L25" s="56"/>
      <c r="M25" s="56"/>
      <c r="N25" s="56"/>
      <c r="T25" s="84" t="str">
        <f t="shared" si="0"/>
        <v>'Invoice (2)'!I38</v>
      </c>
      <c r="U25" s="84" t="s">
        <v>164</v>
      </c>
      <c r="V25" s="84" t="s">
        <v>18</v>
      </c>
    </row>
    <row r="26" spans="2:22" ht="15" customHeight="1" x14ac:dyDescent="0.35">
      <c r="B26" s="326" t="s">
        <v>190</v>
      </c>
      <c r="F26" s="38"/>
      <c r="G26" s="222" t="s">
        <v>0</v>
      </c>
      <c r="H26" s="426" t="s">
        <v>2</v>
      </c>
      <c r="I26" s="427"/>
      <c r="J26" s="428"/>
      <c r="K26" s="220"/>
      <c r="L26" s="220" t="s">
        <v>38</v>
      </c>
      <c r="M26" s="221" t="s">
        <v>6</v>
      </c>
      <c r="N26" s="67" t="s">
        <v>26</v>
      </c>
      <c r="T26" s="84" t="str">
        <f t="shared" si="0"/>
        <v>'Invoice (2)'!J38</v>
      </c>
      <c r="U26" s="84" t="s">
        <v>165</v>
      </c>
      <c r="V26" s="84" t="s">
        <v>90</v>
      </c>
    </row>
    <row r="27" spans="2:22" ht="15" customHeight="1" x14ac:dyDescent="0.35">
      <c r="B27" s="327"/>
      <c r="C27" s="35">
        <v>1</v>
      </c>
      <c r="F27" s="38"/>
      <c r="G27" s="63">
        <f ca="1">IF($G$26="No",IF(OFFSET(INDIRECT(T$20),$C27,0)&lt;&gt;"",OFFSET(INDIRECT(T$20),$C27,0),""),IF($G$26="Code",IF(OFFSET(INDIRECT(T$21),$C27,0)&lt;&gt;"",OFFSET(INDIRECT(T$21),$C27,0),""),""))</f>
        <v>1</v>
      </c>
      <c r="H27" s="375" t="str">
        <f ca="1">IF(OFFSET(INDIRECT(T$22),$C27,0)&lt;&gt;"",OFFSET(INDIRECT(T$22),$C27,0),"")</f>
        <v/>
      </c>
      <c r="I27" s="376"/>
      <c r="J27" s="377"/>
      <c r="K27" s="63" t="str">
        <f ca="1">IF(K$26&lt;&gt;"",IF(OFFSET(INDIRECT(T$23),$C27,0)&lt;&gt;"",OFFSET(INDIRECT(T$23),$C27,0),""),"")</f>
        <v/>
      </c>
      <c r="L27" s="80" t="str">
        <f ca="1">IF(L$26="Total Hour",IF(OFFSET(INDIRECT(T$23),$C27,0)&lt;&gt;"",OFFSET(INDIRECT(T$23),$C27,0)&amp;":"&amp;TEXT(OFFSET(INDIRECT(T$37),$C27,0),"00"),""),IF(OFFSET(INDIRECT(T$24),$C27,0)&lt;&gt;"",OFFSET(INDIRECT(T$24),$C27,0),""))</f>
        <v/>
      </c>
      <c r="M27" s="69" t="str">
        <f ca="1">IF($M$26="Discount",IF(OFFSET(INDIRECT(T$25),$C27,0)&lt;&gt;"",TEXT(OFFSET(INDIRECT(T$25),$C27,0),"0.00%"),""),IF($M$26="Tax",IF(OFFSET(INDIRECT(T$26),$C27,0)&lt;&gt;"",TEXT(OFFSET(INDIRECT(T$26),$C27,0),"0.00%"),""),IF($M$26="Hourly Rate",IF(OFFSET(INDIRECT(T$24),$C27,0)&lt;&gt;"",OFFSET(INDIRECT(T$24),$C27,0),""))))</f>
        <v/>
      </c>
      <c r="N27" s="70">
        <f ca="1">IF(OFFSET(INDIRECT(T$27),$C27,0)&lt;&gt;"",OFFSET(INDIRECT(T$27),$C27,0),"")</f>
        <v>0</v>
      </c>
      <c r="T27" s="84" t="str">
        <f t="shared" si="0"/>
        <v>'Invoice (2)'!K38</v>
      </c>
      <c r="U27" s="84" t="s">
        <v>166</v>
      </c>
      <c r="V27" s="84" t="s">
        <v>26</v>
      </c>
    </row>
    <row r="28" spans="2:22" ht="15" customHeight="1" x14ac:dyDescent="0.35">
      <c r="B28" s="327"/>
      <c r="C28" s="35">
        <v>2</v>
      </c>
      <c r="F28" s="38"/>
      <c r="G28" s="63">
        <f t="shared" ref="G28:G36" ca="1" si="4">IF($G$26="No",IF(OFFSET(INDIRECT(T$20),$C28,0)&lt;&gt;"",OFFSET(INDIRECT(T$20),$C28,0),""),IF($G$26="Code",IF(OFFSET(INDIRECT(T$21),$C28,0)&lt;&gt;"",OFFSET(INDIRECT(T$21),$C28,0),""),""))</f>
        <v>2</v>
      </c>
      <c r="H28" s="375" t="str">
        <f t="shared" ref="H28:H36" ca="1" si="5">IF(OFFSET(INDIRECT(T$22),$C28,0)&lt;&gt;"",OFFSET(INDIRECT(T$22),$C28,0),"")</f>
        <v/>
      </c>
      <c r="I28" s="376"/>
      <c r="J28" s="377"/>
      <c r="K28" s="63" t="str">
        <f t="shared" ref="K28:K36" ca="1" si="6">IF(K$26&lt;&gt;"",IF(OFFSET(INDIRECT(T$23),$C28,0)&lt;&gt;"",OFFSET(INDIRECT(T$23),$C28,0),""),"")</f>
        <v/>
      </c>
      <c r="L28" s="80" t="str">
        <f ca="1">IF(L$26="Total Hour",IF(OFFSET(INDIRECT(T$23),$C28,0)&lt;&gt;"",OFFSET(INDIRECT(T$23),$C28,0)&amp;":"&amp;TEXT(OFFSET(INDIRECT(T$37),$C28,0),"00"),""),IF(OFFSET(INDIRECT(T$24),$C28,0)&lt;&gt;"",OFFSET(INDIRECT(T$24),$C28,0),""))</f>
        <v/>
      </c>
      <c r="M28" s="69" t="str">
        <f t="shared" ref="M28:M36" ca="1" si="7">IF($M$26="Discount",IF(OFFSET(INDIRECT(T$25),$C28,0)&lt;&gt;"",TEXT(OFFSET(INDIRECT(T$25),$C28,0),"0.00%"),""),IF($M$26="Tax",IF(OFFSET(INDIRECT(T$26),$C28,0)&lt;&gt;"",TEXT(OFFSET(INDIRECT(T$26),$C28,0),"0.00%"),""),IF($M$26="Hourly Rate",IF(OFFSET(INDIRECT(T$24),$C28,0)&lt;&gt;"",OFFSET(INDIRECT(T$24),$C28,0),""))))</f>
        <v/>
      </c>
      <c r="N28" s="70">
        <f t="shared" ref="N28:N36" ca="1" si="8">IF(OFFSET(INDIRECT(T$27),$C28,0)&lt;&gt;"",OFFSET(INDIRECT(T$27),$C28,0),"")</f>
        <v>0</v>
      </c>
      <c r="T28" s="84" t="str">
        <f t="shared" si="0"/>
        <v>'Invoice (2)'!C51</v>
      </c>
      <c r="U28" s="84" t="s">
        <v>167</v>
      </c>
      <c r="V28" s="84" t="s">
        <v>0</v>
      </c>
    </row>
    <row r="29" spans="2:22" ht="15" customHeight="1" x14ac:dyDescent="0.35">
      <c r="B29" s="326" t="s">
        <v>191</v>
      </c>
      <c r="C29" s="35">
        <v>3</v>
      </c>
      <c r="F29" s="38"/>
      <c r="G29" s="63">
        <f t="shared" ca="1" si="4"/>
        <v>3</v>
      </c>
      <c r="H29" s="375" t="str">
        <f t="shared" ca="1" si="5"/>
        <v/>
      </c>
      <c r="I29" s="376"/>
      <c r="J29" s="377"/>
      <c r="K29" s="63" t="str">
        <f t="shared" ca="1" si="6"/>
        <v/>
      </c>
      <c r="L29" s="80" t="str">
        <f t="shared" ref="L29:L36" ca="1" si="9">IF(L$26="Total Hour",IF(OFFSET(INDIRECT(T$23),$C29,0)&lt;&gt;"",OFFSET(INDIRECT(T$23),$C29,0)&amp;":"&amp;TEXT(OFFSET(INDIRECT(T$37),$C29,0),"00"),""),IF(OFFSET(INDIRECT(T$24),$C29,0)&lt;&gt;"",OFFSET(INDIRECT(T$24),$C29,0),""))</f>
        <v/>
      </c>
      <c r="M29" s="69" t="str">
        <f t="shared" ca="1" si="7"/>
        <v/>
      </c>
      <c r="N29" s="70">
        <f t="shared" ca="1" si="8"/>
        <v>0</v>
      </c>
      <c r="T29" s="84" t="str">
        <f t="shared" si="0"/>
        <v>'Invoice (2)'!D51</v>
      </c>
      <c r="U29" s="84" t="s">
        <v>168</v>
      </c>
      <c r="V29" s="84" t="s">
        <v>4</v>
      </c>
    </row>
    <row r="30" spans="2:22" ht="15" customHeight="1" x14ac:dyDescent="0.35">
      <c r="B30" s="327"/>
      <c r="C30" s="35">
        <v>4</v>
      </c>
      <c r="F30" s="38"/>
      <c r="G30" s="63">
        <f t="shared" ca="1" si="4"/>
        <v>4</v>
      </c>
      <c r="H30" s="375" t="str">
        <f t="shared" ca="1" si="5"/>
        <v/>
      </c>
      <c r="I30" s="376"/>
      <c r="J30" s="377"/>
      <c r="K30" s="63" t="str">
        <f t="shared" ca="1" si="6"/>
        <v/>
      </c>
      <c r="L30" s="80" t="str">
        <f t="shared" ca="1" si="9"/>
        <v/>
      </c>
      <c r="M30" s="69" t="str">
        <f t="shared" ca="1" si="7"/>
        <v/>
      </c>
      <c r="N30" s="70">
        <f t="shared" ca="1" si="8"/>
        <v>0</v>
      </c>
      <c r="T30" s="84" t="str">
        <f t="shared" si="0"/>
        <v>'Invoice (2)'!E51</v>
      </c>
      <c r="U30" s="84" t="s">
        <v>169</v>
      </c>
      <c r="V30" s="84" t="s">
        <v>5</v>
      </c>
    </row>
    <row r="31" spans="2:22" ht="15" customHeight="1" x14ac:dyDescent="0.35">
      <c r="B31" s="327"/>
      <c r="C31" s="35">
        <v>5</v>
      </c>
      <c r="F31" s="38"/>
      <c r="G31" s="63">
        <f t="shared" ca="1" si="4"/>
        <v>5</v>
      </c>
      <c r="H31" s="375" t="str">
        <f t="shared" ca="1" si="5"/>
        <v/>
      </c>
      <c r="I31" s="376"/>
      <c r="J31" s="377"/>
      <c r="K31" s="63" t="str">
        <f t="shared" ca="1" si="6"/>
        <v/>
      </c>
      <c r="L31" s="80" t="str">
        <f t="shared" ca="1" si="9"/>
        <v/>
      </c>
      <c r="M31" s="69" t="str">
        <f t="shared" ca="1" si="7"/>
        <v/>
      </c>
      <c r="N31" s="70">
        <f t="shared" ca="1" si="8"/>
        <v>0</v>
      </c>
      <c r="T31" s="84" t="str">
        <f t="shared" si="0"/>
        <v>'Invoice (2)'!G51</v>
      </c>
      <c r="U31" s="84" t="s">
        <v>170</v>
      </c>
      <c r="V31" s="84" t="s">
        <v>15</v>
      </c>
    </row>
    <row r="32" spans="2:22" ht="15" customHeight="1" x14ac:dyDescent="0.35">
      <c r="B32" s="378" t="s">
        <v>196</v>
      </c>
      <c r="C32" s="35">
        <v>6</v>
      </c>
      <c r="F32" s="38"/>
      <c r="G32" s="63">
        <f t="shared" ca="1" si="4"/>
        <v>6</v>
      </c>
      <c r="H32" s="375" t="str">
        <f t="shared" ca="1" si="5"/>
        <v/>
      </c>
      <c r="I32" s="376"/>
      <c r="J32" s="377"/>
      <c r="K32" s="63" t="str">
        <f t="shared" ca="1" si="6"/>
        <v/>
      </c>
      <c r="L32" s="80" t="str">
        <f t="shared" ca="1" si="9"/>
        <v/>
      </c>
      <c r="M32" s="69" t="str">
        <f t="shared" ca="1" si="7"/>
        <v/>
      </c>
      <c r="N32" s="70">
        <f t="shared" ca="1" si="8"/>
        <v>0</v>
      </c>
      <c r="T32" s="84" t="str">
        <f t="shared" si="0"/>
        <v>'Invoice (2)'!H51</v>
      </c>
      <c r="U32" s="84" t="s">
        <v>171</v>
      </c>
      <c r="V32" s="84" t="s">
        <v>16</v>
      </c>
    </row>
    <row r="33" spans="2:22" ht="15" customHeight="1" x14ac:dyDescent="0.35">
      <c r="B33" s="370"/>
      <c r="C33" s="35">
        <v>7</v>
      </c>
      <c r="F33" s="38"/>
      <c r="G33" s="63">
        <f t="shared" ca="1" si="4"/>
        <v>7</v>
      </c>
      <c r="H33" s="375" t="str">
        <f t="shared" ca="1" si="5"/>
        <v/>
      </c>
      <c r="I33" s="376"/>
      <c r="J33" s="377"/>
      <c r="K33" s="63" t="str">
        <f t="shared" ca="1" si="6"/>
        <v/>
      </c>
      <c r="L33" s="80" t="str">
        <f t="shared" ca="1" si="9"/>
        <v/>
      </c>
      <c r="M33" s="69" t="str">
        <f t="shared" ca="1" si="7"/>
        <v/>
      </c>
      <c r="N33" s="70">
        <f t="shared" ca="1" si="8"/>
        <v>0</v>
      </c>
      <c r="T33" s="84" t="str">
        <f t="shared" si="0"/>
        <v>'Invoice (2)'!I51</v>
      </c>
      <c r="U33" s="84" t="s">
        <v>172</v>
      </c>
      <c r="V33" s="84" t="s">
        <v>18</v>
      </c>
    </row>
    <row r="34" spans="2:22" ht="15" customHeight="1" x14ac:dyDescent="0.35">
      <c r="B34" s="370"/>
      <c r="C34" s="35">
        <v>8</v>
      </c>
      <c r="F34" s="38"/>
      <c r="G34" s="63">
        <f t="shared" ca="1" si="4"/>
        <v>8</v>
      </c>
      <c r="H34" s="375" t="str">
        <f t="shared" ca="1" si="5"/>
        <v/>
      </c>
      <c r="I34" s="376"/>
      <c r="J34" s="377"/>
      <c r="K34" s="63" t="str">
        <f t="shared" ca="1" si="6"/>
        <v/>
      </c>
      <c r="L34" s="80" t="str">
        <f t="shared" ca="1" si="9"/>
        <v/>
      </c>
      <c r="M34" s="69" t="str">
        <f t="shared" ca="1" si="7"/>
        <v/>
      </c>
      <c r="N34" s="70">
        <f t="shared" ca="1" si="8"/>
        <v>0</v>
      </c>
      <c r="T34" s="84" t="str">
        <f t="shared" si="0"/>
        <v>'Invoice (2)'!J51</v>
      </c>
      <c r="U34" s="127" t="s">
        <v>173</v>
      </c>
      <c r="V34" s="84" t="s">
        <v>90</v>
      </c>
    </row>
    <row r="35" spans="2:22" ht="15" customHeight="1" x14ac:dyDescent="0.35">
      <c r="B35" s="370"/>
      <c r="C35" s="35">
        <v>9</v>
      </c>
      <c r="F35" s="38"/>
      <c r="G35" s="63">
        <f t="shared" ca="1" si="4"/>
        <v>9</v>
      </c>
      <c r="H35" s="375" t="str">
        <f t="shared" ca="1" si="5"/>
        <v/>
      </c>
      <c r="I35" s="376"/>
      <c r="J35" s="377"/>
      <c r="K35" s="63" t="str">
        <f t="shared" ca="1" si="6"/>
        <v/>
      </c>
      <c r="L35" s="80" t="str">
        <f t="shared" ca="1" si="9"/>
        <v/>
      </c>
      <c r="M35" s="69" t="str">
        <f t="shared" ca="1" si="7"/>
        <v/>
      </c>
      <c r="N35" s="70">
        <f t="shared" ca="1" si="8"/>
        <v>0</v>
      </c>
      <c r="T35" s="84" t="str">
        <f t="shared" si="0"/>
        <v>'Invoice (2)'!K51</v>
      </c>
      <c r="U35" s="127" t="s">
        <v>174</v>
      </c>
      <c r="V35" s="84" t="s">
        <v>26</v>
      </c>
    </row>
    <row r="36" spans="2:22" ht="15" customHeight="1" x14ac:dyDescent="0.35">
      <c r="C36" s="35">
        <v>10</v>
      </c>
      <c r="F36" s="38"/>
      <c r="G36" s="63">
        <f t="shared" ca="1" si="4"/>
        <v>10</v>
      </c>
      <c r="H36" s="375" t="str">
        <f t="shared" ca="1" si="5"/>
        <v/>
      </c>
      <c r="I36" s="376"/>
      <c r="J36" s="377"/>
      <c r="K36" s="63" t="str">
        <f t="shared" ca="1" si="6"/>
        <v/>
      </c>
      <c r="L36" s="80" t="str">
        <f t="shared" ca="1" si="9"/>
        <v/>
      </c>
      <c r="M36" s="69" t="str">
        <f t="shared" ca="1" si="7"/>
        <v/>
      </c>
      <c r="N36" s="70">
        <f t="shared" ca="1" si="8"/>
        <v>0</v>
      </c>
      <c r="T36" s="84" t="str">
        <f t="shared" si="0"/>
        <v>'Invoice (2)'!H74:K83</v>
      </c>
      <c r="U36" s="84" t="s">
        <v>175</v>
      </c>
      <c r="V36" s="84" t="s">
        <v>176</v>
      </c>
    </row>
    <row r="37" spans="2:22" ht="15" customHeight="1" x14ac:dyDescent="0.35">
      <c r="F37" s="38"/>
      <c r="G37" s="61"/>
      <c r="H37" s="61"/>
      <c r="I37" s="61"/>
      <c r="J37" s="61"/>
      <c r="K37" s="61"/>
      <c r="L37" s="61"/>
      <c r="M37" s="57"/>
      <c r="N37" s="56"/>
      <c r="T37" s="84" t="str">
        <f t="shared" ref="T37" si="10">"'Invoice ("&amp;$D$5&amp;")'!"&amp;U37</f>
        <v>'Invoice (2)'!G38</v>
      </c>
      <c r="U37" s="84" t="s">
        <v>162</v>
      </c>
      <c r="V37" s="84" t="s">
        <v>17</v>
      </c>
    </row>
    <row r="38" spans="2:22" ht="15" customHeight="1" x14ac:dyDescent="0.35">
      <c r="F38" s="38"/>
      <c r="G38" s="380" t="s">
        <v>31</v>
      </c>
      <c r="H38" s="380"/>
      <c r="I38" s="64"/>
      <c r="J38" s="61"/>
      <c r="K38" s="56"/>
      <c r="L38" s="209" t="s">
        <v>33</v>
      </c>
      <c r="M38" s="65" t="str">
        <f ca="1">IFERROR(IF(VLOOKUP(L38,INDIRECT($T$36),3,FALSE)&lt;&gt;"",VLOOKUP(L38,INDIRECT($T$36),3,FALSE),""),"")</f>
        <v/>
      </c>
      <c r="N38" s="79">
        <f ca="1">IFERROR(IF(VLOOKUP(L38,INDIRECT($T$36),4,FALSE)&lt;&gt;"",VLOOKUP(L38,INDIRECT($T$36),4,FALSE),""),"")</f>
        <v>0</v>
      </c>
    </row>
    <row r="39" spans="2:22" ht="15" customHeight="1" x14ac:dyDescent="0.35">
      <c r="F39" s="38"/>
      <c r="G39" s="380" t="str">
        <f ca="1">IF(INDIRECT(T8)&lt;&gt;"",INDIRECT(T8),"")</f>
        <v/>
      </c>
      <c r="H39" s="380"/>
      <c r="I39" s="64"/>
      <c r="J39" s="61"/>
      <c r="K39" s="56"/>
      <c r="L39" s="209" t="s">
        <v>18</v>
      </c>
      <c r="M39" s="65" t="str">
        <f t="shared" ref="M39:M42" ca="1" si="11">IFERROR(IF(VLOOKUP(L39,INDIRECT($T$36),3,FALSE)&lt;&gt;"",VLOOKUP(L39,INDIRECT($T$36),3,FALSE),""),"")</f>
        <v/>
      </c>
      <c r="N39" s="79" t="str">
        <f ca="1">IFERROR(IF(VLOOKUP(L39,INDIRECT($T$36),4,FALSE)&lt;&gt;"",VLOOKUP(L39,INDIRECT($T$36),4,FALSE),""),"")</f>
        <v/>
      </c>
    </row>
    <row r="40" spans="2:22" ht="15" customHeight="1" x14ac:dyDescent="0.35">
      <c r="F40" s="38"/>
      <c r="G40" s="380" t="str">
        <f ca="1">IF(INDIRECT(T9)&lt;&gt;"",INDIRECT(T9),"")</f>
        <v/>
      </c>
      <c r="H40" s="380"/>
      <c r="I40" s="64"/>
      <c r="J40" s="61"/>
      <c r="K40" s="56"/>
      <c r="L40" s="209" t="s">
        <v>95</v>
      </c>
      <c r="M40" s="65" t="str">
        <f t="shared" ca="1" si="11"/>
        <v/>
      </c>
      <c r="N40" s="79" t="str">
        <f ca="1">IFERROR(IF(VLOOKUP(L40,INDIRECT($T$36),4,FALSE)&lt;&gt;"",VLOOKUP(L40,INDIRECT($T$36),4,FALSE),""),"")</f>
        <v/>
      </c>
    </row>
    <row r="41" spans="2:22" ht="15" customHeight="1" x14ac:dyDescent="0.35">
      <c r="B41" s="379" t="s">
        <v>179</v>
      </c>
      <c r="C41" s="379"/>
      <c r="D41" s="379"/>
      <c r="F41" s="38"/>
      <c r="G41" s="380" t="str">
        <f ca="1">IF(INDIRECT(T10)&lt;&gt;"",INDIRECT(T10),"")</f>
        <v/>
      </c>
      <c r="H41" s="380"/>
      <c r="I41" s="64"/>
      <c r="J41" s="66"/>
      <c r="K41" s="56"/>
      <c r="L41" s="209" t="s">
        <v>96</v>
      </c>
      <c r="M41" s="65" t="str">
        <f t="shared" ca="1" si="11"/>
        <v/>
      </c>
      <c r="N41" s="79" t="str">
        <f ca="1">IFERROR(IF(VLOOKUP(L41,INDIRECT($T$36),4,FALSE)&lt;&gt;"",VLOOKUP(L41,INDIRECT($T$36),4,FALSE),""),"")</f>
        <v/>
      </c>
    </row>
    <row r="42" spans="2:22" ht="15" customHeight="1" x14ac:dyDescent="0.35">
      <c r="B42" s="379"/>
      <c r="C42" s="379"/>
      <c r="D42" s="379"/>
      <c r="F42" s="38"/>
      <c r="G42" s="62"/>
      <c r="H42" s="56"/>
      <c r="I42" s="56"/>
      <c r="J42" s="56"/>
      <c r="K42" s="56"/>
      <c r="L42" s="209" t="s">
        <v>27</v>
      </c>
      <c r="M42" s="65" t="str">
        <f t="shared" ca="1" si="11"/>
        <v/>
      </c>
      <c r="N42" s="79">
        <f ca="1">IFERROR(IF(VLOOKUP(L42,INDIRECT($T$36),4,FALSE)&lt;&gt;"",VLOOKUP(L42,INDIRECT($T$36),4,FALSE),""),"")</f>
        <v>0</v>
      </c>
    </row>
    <row r="43" spans="2:22" ht="15" customHeight="1" x14ac:dyDescent="0.35">
      <c r="B43" s="379"/>
      <c r="C43" s="379"/>
      <c r="D43" s="379"/>
      <c r="F43" s="38"/>
      <c r="G43" s="62"/>
      <c r="H43" s="56"/>
      <c r="I43" s="56"/>
      <c r="J43" s="56"/>
      <c r="K43" s="56"/>
      <c r="L43" s="56"/>
      <c r="M43" s="56"/>
      <c r="N43" s="56"/>
    </row>
    <row r="44" spans="2:22" ht="15" customHeight="1" x14ac:dyDescent="0.3">
      <c r="B44" s="36" t="s">
        <v>155</v>
      </c>
      <c r="C44" s="210" t="s">
        <v>156</v>
      </c>
      <c r="F44" s="38"/>
      <c r="G44" s="425" t="str">
        <f>Setup!F7</f>
        <v>MoveOn Inc</v>
      </c>
      <c r="H44" s="425"/>
      <c r="I44" s="425"/>
      <c r="J44" s="425"/>
      <c r="K44" s="425"/>
      <c r="L44" s="425"/>
      <c r="M44" s="425"/>
      <c r="N44" s="425"/>
    </row>
    <row r="45" spans="2:22" ht="15" customHeight="1" x14ac:dyDescent="0.3">
      <c r="F45" s="38"/>
      <c r="G45" s="425" t="str">
        <f>Setup!F8&amp;" o "&amp;Setup!F9&amp;" o "&amp;Setup!F10&amp;" o "&amp;Setup!F11&amp;" Phone "&amp;Setup!F12&amp;" o "&amp;Setup!F13&amp;" o "&amp;Setup!F14</f>
        <v>Copacabana Street 11 o Miami o USA o 333999 Phone (1) 555-999-444 o (1) 555-999-555 o MoveOnIncorporatedXYZ.com</v>
      </c>
      <c r="H45" s="425"/>
      <c r="I45" s="425"/>
      <c r="J45" s="425"/>
      <c r="K45" s="425"/>
      <c r="L45" s="425"/>
      <c r="M45" s="425"/>
      <c r="N45" s="425"/>
    </row>
    <row r="46" spans="2:22" ht="15" customHeight="1" x14ac:dyDescent="0.3"/>
    <row r="47" spans="2:22" ht="15" customHeight="1" x14ac:dyDescent="0.3"/>
    <row r="48" spans="2:22" ht="15" customHeight="1" x14ac:dyDescent="0.3"/>
    <row r="49" ht="15" customHeight="1" x14ac:dyDescent="0.3"/>
    <row r="50" ht="15" hidden="1" customHeight="1" x14ac:dyDescent="0.3"/>
    <row r="51" ht="15" hidden="1" customHeight="1" x14ac:dyDescent="0.3"/>
    <row r="52" ht="15" hidden="1" customHeight="1" x14ac:dyDescent="0.3"/>
  </sheetData>
  <sheetProtection password="CE2F" sheet="1" objects="1" scenarios="1" formatCells="0" formatColumns="0" formatRows="0"/>
  <mergeCells count="46">
    <mergeCell ref="B32:B35"/>
    <mergeCell ref="B41:D43"/>
    <mergeCell ref="G40:H40"/>
    <mergeCell ref="G41:H41"/>
    <mergeCell ref="G44:N44"/>
    <mergeCell ref="G45:N45"/>
    <mergeCell ref="B26:B28"/>
    <mergeCell ref="B29:B31"/>
    <mergeCell ref="H33:J33"/>
    <mergeCell ref="H34:J34"/>
    <mergeCell ref="H35:J35"/>
    <mergeCell ref="H36:J36"/>
    <mergeCell ref="G38:H38"/>
    <mergeCell ref="G39:H39"/>
    <mergeCell ref="H26:J26"/>
    <mergeCell ref="H27:J27"/>
    <mergeCell ref="H28:J28"/>
    <mergeCell ref="H29:J29"/>
    <mergeCell ref="H30:J30"/>
    <mergeCell ref="H31:J31"/>
    <mergeCell ref="H32:J32"/>
    <mergeCell ref="G22:I22"/>
    <mergeCell ref="G23:I23"/>
    <mergeCell ref="G24:I24"/>
    <mergeCell ref="B16:D17"/>
    <mergeCell ref="G18:I18"/>
    <mergeCell ref="K18:N21"/>
    <mergeCell ref="G19:I19"/>
    <mergeCell ref="G20:I20"/>
    <mergeCell ref="G21:I21"/>
    <mergeCell ref="G14:H14"/>
    <mergeCell ref="K14:L14"/>
    <mergeCell ref="M14:N14"/>
    <mergeCell ref="G15:H15"/>
    <mergeCell ref="K15:L15"/>
    <mergeCell ref="M15:N15"/>
    <mergeCell ref="B6:D7"/>
    <mergeCell ref="B8:D10"/>
    <mergeCell ref="K8:N10"/>
    <mergeCell ref="B12:D13"/>
    <mergeCell ref="G12:H12"/>
    <mergeCell ref="K12:L12"/>
    <mergeCell ref="M12:N12"/>
    <mergeCell ref="G13:H13"/>
    <mergeCell ref="K13:L13"/>
    <mergeCell ref="M13:N13"/>
  </mergeCells>
  <conditionalFormatting sqref="G44:N45">
    <cfRule type="expression" dxfId="49" priority="16">
      <formula>$C$44="No"</formula>
    </cfRule>
  </conditionalFormatting>
  <conditionalFormatting sqref="K12:N12">
    <cfRule type="expression" dxfId="48" priority="14">
      <formula>$K12&lt;&gt;""</formula>
    </cfRule>
  </conditionalFormatting>
  <conditionalFormatting sqref="G14:H14">
    <cfRule type="expression" dxfId="47" priority="13">
      <formula>$G14&lt;&gt;""</formula>
    </cfRule>
  </conditionalFormatting>
  <conditionalFormatting sqref="G12:I12">
    <cfRule type="expression" dxfId="46" priority="12">
      <formula>$G12&lt;&gt;""</formula>
    </cfRule>
  </conditionalFormatting>
  <conditionalFormatting sqref="G13:H13">
    <cfRule type="expression" dxfId="45" priority="11">
      <formula>$G13&lt;&gt;""</formula>
    </cfRule>
  </conditionalFormatting>
  <conditionalFormatting sqref="G15:H15">
    <cfRule type="expression" dxfId="44" priority="10">
      <formula>$G15&lt;&gt;""</formula>
    </cfRule>
  </conditionalFormatting>
  <conditionalFormatting sqref="K13:L13">
    <cfRule type="expression" dxfId="43" priority="9">
      <formula>$K13&lt;&gt;""</formula>
    </cfRule>
  </conditionalFormatting>
  <conditionalFormatting sqref="K15:L15">
    <cfRule type="expression" dxfId="42" priority="8">
      <formula>$K15&lt;&gt;""</formula>
    </cfRule>
  </conditionalFormatting>
  <conditionalFormatting sqref="K14:L14">
    <cfRule type="expression" dxfId="41" priority="7">
      <formula>$K14&lt;&gt;""</formula>
    </cfRule>
  </conditionalFormatting>
  <conditionalFormatting sqref="N38:N41">
    <cfRule type="expression" dxfId="40" priority="17">
      <formula>$L38&lt;&gt;""</formula>
    </cfRule>
  </conditionalFormatting>
  <conditionalFormatting sqref="N42">
    <cfRule type="expression" dxfId="39" priority="6">
      <formula>$L42&lt;&gt;""</formula>
    </cfRule>
  </conditionalFormatting>
  <conditionalFormatting sqref="K26:K36">
    <cfRule type="expression" dxfId="38" priority="3">
      <formula>$K$26=""</formula>
    </cfRule>
  </conditionalFormatting>
  <conditionalFormatting sqref="I13:I15">
    <cfRule type="expression" dxfId="37" priority="2">
      <formula>$G13&lt;&gt;""</formula>
    </cfRule>
  </conditionalFormatting>
  <conditionalFormatting sqref="M13:N15">
    <cfRule type="expression" dxfId="36" priority="1">
      <formula>$K13&lt;&gt;""</formula>
    </cfRule>
  </conditionalFormatting>
  <dataValidations count="8">
    <dataValidation type="list" allowBlank="1" showInputMessage="1" showErrorMessage="1" sqref="M26">
      <formula1>"Hourly Rate, Discount, Tax"</formula1>
    </dataValidation>
    <dataValidation type="list" allowBlank="1" showInputMessage="1" showErrorMessage="1" sqref="G12:G15 K12:K15">
      <formula1>InvoiceLines</formula1>
    </dataValidation>
    <dataValidation type="list" allowBlank="1" showInputMessage="1" showErrorMessage="1" sqref="L38:L42">
      <formula1>SubtotalLines</formula1>
    </dataValidation>
    <dataValidation type="list" allowBlank="1" showInputMessage="1" showErrorMessage="1" sqref="B18:B24 C20:C21">
      <formula1>CustomerLines</formula1>
    </dataValidation>
    <dataValidation type="list" allowBlank="1" showInputMessage="1" showErrorMessage="1" sqref="C44">
      <formula1>"Yes,No"</formula1>
    </dataValidation>
    <dataValidation type="list" allowBlank="1" showInputMessage="1" showErrorMessage="1" sqref="G26">
      <formula1>"No,Code"</formula1>
    </dataValidation>
    <dataValidation type="list" allowBlank="1" showInputMessage="1" showErrorMessage="1" sqref="K26">
      <formula1>"Total Hour"</formula1>
    </dataValidation>
    <dataValidation type="list" allowBlank="1" showInputMessage="1" showErrorMessage="1" sqref="L26">
      <formula1>"Total Hour, Hourly Rate"</formula1>
    </dataValidation>
  </dataValidations>
  <printOptions horizontalCentered="1"/>
  <pageMargins left="0.7" right="0.7" top="0.75" bottom="0.75" header="0.3" footer="0.3"/>
  <pageSetup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showGridLines="0" workbookViewId="0">
      <selection activeCell="K8" sqref="K8:N10"/>
    </sheetView>
  </sheetViews>
  <sheetFormatPr defaultColWidth="0" defaultRowHeight="14.4" zeroHeight="1" x14ac:dyDescent="0.3"/>
  <cols>
    <col min="1" max="1" width="2" customWidth="1"/>
    <col min="2" max="2" width="12.5546875" customWidth="1"/>
    <col min="3" max="3" width="8.44140625" customWidth="1"/>
    <col min="4" max="4" width="12.5546875" customWidth="1"/>
    <col min="5" max="6" width="3.5546875" customWidth="1"/>
    <col min="7" max="7" width="7.77734375" customWidth="1"/>
    <col min="8" max="8" width="12.77734375" customWidth="1"/>
    <col min="9" max="9" width="21.77734375" customWidth="1"/>
    <col min="10" max="10" width="5.109375" customWidth="1"/>
    <col min="11" max="13" width="10.77734375" customWidth="1"/>
    <col min="14" max="14" width="12.109375" customWidth="1"/>
    <col min="15" max="18" width="1.77734375" customWidth="1"/>
    <col min="19" max="19" width="7.109375" hidden="1" customWidth="1"/>
    <col min="20" max="20" width="18" style="84" hidden="1" customWidth="1"/>
    <col min="21" max="21" width="8.88671875" style="84" hidden="1" customWidth="1"/>
    <col min="22" max="22" width="12.77734375" style="84" hidden="1" customWidth="1"/>
    <col min="23" max="23" width="0" style="84" hidden="1" customWidth="1"/>
    <col min="24" max="16384" width="8.88671875" hidden="1"/>
  </cols>
  <sheetData>
    <row r="1" spans="1:23" ht="15" customHeight="1" x14ac:dyDescent="0.3">
      <c r="A1" s="6"/>
      <c r="B1" s="6"/>
      <c r="C1" s="6"/>
      <c r="D1" s="6"/>
      <c r="E1" s="7"/>
      <c r="F1" s="7"/>
      <c r="G1" s="7"/>
      <c r="H1" s="7"/>
      <c r="I1" s="7"/>
      <c r="J1" s="7"/>
      <c r="K1" s="7"/>
      <c r="L1" s="7"/>
      <c r="M1" s="7"/>
      <c r="N1" s="7"/>
      <c r="O1" s="7"/>
      <c r="P1" s="7"/>
      <c r="Q1" s="7"/>
      <c r="R1" s="7"/>
    </row>
    <row r="2" spans="1:23" ht="30" customHeight="1" x14ac:dyDescent="0.3">
      <c r="A2" s="6"/>
      <c r="B2" s="6"/>
      <c r="C2" s="6"/>
      <c r="D2" s="6"/>
      <c r="E2" s="8"/>
      <c r="F2" s="8"/>
      <c r="G2" s="8"/>
      <c r="H2" s="8"/>
      <c r="I2" s="8"/>
      <c r="J2" s="8"/>
      <c r="K2" s="8"/>
      <c r="L2" s="8"/>
      <c r="M2" s="8"/>
      <c r="N2" s="8"/>
      <c r="O2" s="8"/>
      <c r="P2" s="8"/>
      <c r="Q2" s="8"/>
      <c r="R2" s="8"/>
    </row>
    <row r="3" spans="1:23" s="158" customFormat="1" ht="30" customHeight="1" x14ac:dyDescent="0.3">
      <c r="A3" s="6"/>
      <c r="B3" s="6"/>
      <c r="C3" s="6"/>
      <c r="D3" s="6"/>
      <c r="E3" s="7"/>
      <c r="F3" s="7"/>
      <c r="G3" s="7"/>
      <c r="H3" s="7"/>
      <c r="I3" s="7"/>
      <c r="J3" s="7"/>
      <c r="K3" s="7"/>
      <c r="L3" s="7"/>
      <c r="M3" s="7"/>
      <c r="N3" s="7"/>
      <c r="O3" s="7"/>
      <c r="P3" s="7"/>
      <c r="Q3" s="7"/>
      <c r="R3" s="7"/>
      <c r="T3" s="159"/>
      <c r="U3" s="159"/>
      <c r="V3" s="159"/>
      <c r="W3" s="159"/>
    </row>
    <row r="4" spans="1:23" x14ac:dyDescent="0.3">
      <c r="K4" s="3"/>
      <c r="L4" s="3"/>
      <c r="M4" s="3"/>
      <c r="N4" s="3"/>
      <c r="O4" s="3"/>
      <c r="P4" s="3"/>
      <c r="Q4" s="3"/>
      <c r="R4" s="3"/>
    </row>
    <row r="5" spans="1:23" ht="15" x14ac:dyDescent="0.35">
      <c r="B5" s="225"/>
      <c r="C5" s="225"/>
      <c r="D5" s="226"/>
      <c r="E5" s="227"/>
      <c r="F5" s="228"/>
      <c r="G5" s="229"/>
      <c r="H5" s="229"/>
      <c r="I5" s="230"/>
      <c r="J5" s="230"/>
      <c r="K5" s="230"/>
      <c r="L5" s="230"/>
      <c r="M5" s="230"/>
      <c r="N5" s="230"/>
      <c r="O5" s="3"/>
      <c r="P5" s="3"/>
      <c r="Q5" s="3"/>
      <c r="R5" s="3"/>
    </row>
    <row r="6" spans="1:23" ht="15" x14ac:dyDescent="0.35">
      <c r="B6" s="382"/>
      <c r="C6" s="382"/>
      <c r="D6" s="382"/>
      <c r="E6" s="227"/>
      <c r="F6" s="228"/>
      <c r="G6" s="230"/>
      <c r="H6" s="230"/>
      <c r="I6" s="230"/>
      <c r="J6" s="230"/>
      <c r="K6" s="230"/>
      <c r="L6" s="230"/>
      <c r="M6" s="230"/>
      <c r="N6" s="230"/>
      <c r="O6" s="3"/>
      <c r="P6" s="3"/>
      <c r="Q6" s="3"/>
      <c r="R6" s="3"/>
      <c r="T6" s="84" t="str">
        <f t="shared" ref="T6:T37" si="0">"'Invoice ("&amp;$D$5&amp;")'!"&amp;U6</f>
        <v>'Invoice ()'!G8:H22</v>
      </c>
      <c r="U6" s="84" t="s">
        <v>144</v>
      </c>
    </row>
    <row r="7" spans="1:23" ht="15" x14ac:dyDescent="0.35">
      <c r="B7" s="382"/>
      <c r="C7" s="382"/>
      <c r="D7" s="382"/>
      <c r="E7" s="231"/>
      <c r="F7" s="228"/>
      <c r="G7" s="229"/>
      <c r="H7" s="229"/>
      <c r="I7" s="229"/>
      <c r="J7" s="229"/>
      <c r="K7" s="230"/>
      <c r="L7" s="230"/>
      <c r="M7" s="230"/>
      <c r="N7" s="230"/>
      <c r="T7" s="84" t="str">
        <f t="shared" si="0"/>
        <v>'Invoice ()'!D8:E22</v>
      </c>
      <c r="U7" s="84" t="s">
        <v>143</v>
      </c>
    </row>
    <row r="8" spans="1:23" ht="25.8" customHeight="1" x14ac:dyDescent="0.4">
      <c r="B8" s="382" t="s">
        <v>200</v>
      </c>
      <c r="C8" s="382"/>
      <c r="D8" s="382"/>
      <c r="E8" s="231"/>
      <c r="F8" s="228"/>
      <c r="G8" s="266" t="s">
        <v>304</v>
      </c>
      <c r="H8" s="230"/>
      <c r="I8" s="230"/>
      <c r="J8" s="230"/>
      <c r="K8" s="384" t="s">
        <v>24</v>
      </c>
      <c r="L8" s="385"/>
      <c r="M8" s="385"/>
      <c r="N8" s="385"/>
      <c r="T8" s="84" t="str">
        <f t="shared" si="0"/>
        <v>'Invoice ()'!E25</v>
      </c>
      <c r="U8" s="84" t="s">
        <v>157</v>
      </c>
      <c r="V8" s="126" t="s">
        <v>53</v>
      </c>
    </row>
    <row r="9" spans="1:23" ht="15" customHeight="1" x14ac:dyDescent="0.35">
      <c r="B9" s="382"/>
      <c r="C9" s="382"/>
      <c r="D9" s="382"/>
      <c r="E9" s="231"/>
      <c r="F9" s="228"/>
      <c r="G9" s="230"/>
      <c r="H9" s="230"/>
      <c r="I9" s="230"/>
      <c r="J9" s="232"/>
      <c r="K9" s="386"/>
      <c r="L9" s="387"/>
      <c r="M9" s="387"/>
      <c r="N9" s="387"/>
      <c r="T9" s="84" t="str">
        <f t="shared" si="0"/>
        <v>'Invoice ()'!E26</v>
      </c>
      <c r="U9" s="84" t="s">
        <v>113</v>
      </c>
      <c r="V9" s="126" t="s">
        <v>111</v>
      </c>
    </row>
    <row r="10" spans="1:23" ht="15" customHeight="1" x14ac:dyDescent="0.35">
      <c r="B10" s="383"/>
      <c r="C10" s="383"/>
      <c r="D10" s="383"/>
      <c r="E10" s="231"/>
      <c r="F10" s="228"/>
      <c r="G10" s="233"/>
      <c r="H10" s="233"/>
      <c r="I10" s="233"/>
      <c r="J10" s="234"/>
      <c r="K10" s="386"/>
      <c r="L10" s="387"/>
      <c r="M10" s="387"/>
      <c r="N10" s="387"/>
      <c r="T10" s="84" t="str">
        <f t="shared" si="0"/>
        <v>'Invoice ()'!E27</v>
      </c>
      <c r="U10" s="84" t="s">
        <v>158</v>
      </c>
      <c r="V10" s="126" t="s">
        <v>110</v>
      </c>
    </row>
    <row r="11" spans="1:23" ht="15" x14ac:dyDescent="0.35">
      <c r="B11" s="235"/>
      <c r="C11" s="235"/>
      <c r="D11" s="235"/>
      <c r="E11" s="231"/>
      <c r="F11" s="228"/>
      <c r="G11" s="229"/>
      <c r="H11" s="229"/>
      <c r="I11" s="229"/>
      <c r="J11" s="229"/>
      <c r="K11" s="229"/>
      <c r="L11" s="229"/>
      <c r="M11" s="229"/>
      <c r="N11" s="229"/>
      <c r="T11" s="84" t="str">
        <f t="shared" si="0"/>
        <v>'Invoice ()'!G25</v>
      </c>
      <c r="U11" s="84" t="s">
        <v>189</v>
      </c>
      <c r="V11" s="126" t="s">
        <v>116</v>
      </c>
    </row>
    <row r="12" spans="1:23" ht="15" customHeight="1" x14ac:dyDescent="0.3">
      <c r="B12" s="382" t="s">
        <v>184</v>
      </c>
      <c r="C12" s="382"/>
      <c r="D12" s="382"/>
      <c r="E12" s="231"/>
      <c r="F12" s="228"/>
      <c r="G12" s="389" t="s">
        <v>0</v>
      </c>
      <c r="H12" s="389"/>
      <c r="I12" s="236" t="s">
        <v>298</v>
      </c>
      <c r="J12" s="236"/>
      <c r="K12" s="389" t="s">
        <v>28</v>
      </c>
      <c r="L12" s="389"/>
      <c r="M12" s="389" t="s">
        <v>298</v>
      </c>
      <c r="N12" s="389"/>
      <c r="T12" s="84" t="str">
        <f t="shared" si="0"/>
        <v>'Invoice ()'!C30</v>
      </c>
      <c r="U12" s="84" t="s">
        <v>147</v>
      </c>
      <c r="V12" s="126" t="s">
        <v>0</v>
      </c>
    </row>
    <row r="13" spans="1:23" ht="15" customHeight="1" x14ac:dyDescent="0.3">
      <c r="B13" s="383"/>
      <c r="C13" s="383"/>
      <c r="D13" s="383"/>
      <c r="E13" s="231"/>
      <c r="F13" s="228"/>
      <c r="G13" s="389" t="s">
        <v>35</v>
      </c>
      <c r="H13" s="389"/>
      <c r="I13" s="236" t="s">
        <v>298</v>
      </c>
      <c r="J13" s="237"/>
      <c r="K13" s="389" t="s">
        <v>41</v>
      </c>
      <c r="L13" s="389"/>
      <c r="M13" s="389" t="s">
        <v>298</v>
      </c>
      <c r="N13" s="389"/>
      <c r="T13" s="84" t="str">
        <f t="shared" si="0"/>
        <v>'Invoice ()'!D30</v>
      </c>
      <c r="U13" s="84" t="s">
        <v>148</v>
      </c>
      <c r="V13" s="126" t="s">
        <v>4</v>
      </c>
    </row>
    <row r="14" spans="1:23" ht="15" customHeight="1" x14ac:dyDescent="0.3">
      <c r="B14" s="238"/>
      <c r="C14" s="238"/>
      <c r="D14" s="238"/>
      <c r="E14" s="231"/>
      <c r="F14" s="228"/>
      <c r="G14" s="389" t="s">
        <v>187</v>
      </c>
      <c r="H14" s="389"/>
      <c r="I14" s="236" t="s">
        <v>298</v>
      </c>
      <c r="J14" s="237"/>
      <c r="K14" s="389"/>
      <c r="L14" s="389"/>
      <c r="M14" s="389" t="s">
        <v>299</v>
      </c>
      <c r="N14" s="389"/>
      <c r="T14" s="84" t="str">
        <f t="shared" si="0"/>
        <v>'Invoice ()'!E30</v>
      </c>
      <c r="U14" s="84" t="s">
        <v>149</v>
      </c>
      <c r="V14" s="126" t="s">
        <v>2</v>
      </c>
    </row>
    <row r="15" spans="1:23" ht="15" customHeight="1" x14ac:dyDescent="0.3">
      <c r="B15" s="238"/>
      <c r="C15" s="238"/>
      <c r="D15" s="238"/>
      <c r="E15" s="231"/>
      <c r="F15" s="228"/>
      <c r="G15" s="389" t="s">
        <v>22</v>
      </c>
      <c r="H15" s="389"/>
      <c r="I15" s="236" t="s">
        <v>298</v>
      </c>
      <c r="J15" s="237"/>
      <c r="K15" s="389"/>
      <c r="L15" s="389"/>
      <c r="M15" s="389" t="s">
        <v>299</v>
      </c>
      <c r="N15" s="389"/>
      <c r="T15" s="84" t="str">
        <f t="shared" si="0"/>
        <v>'Invoice ()'!F30</v>
      </c>
      <c r="U15" s="84" t="s">
        <v>150</v>
      </c>
      <c r="V15" s="126" t="s">
        <v>36</v>
      </c>
    </row>
    <row r="16" spans="1:23" ht="15" customHeight="1" x14ac:dyDescent="0.3">
      <c r="B16" s="390" t="s">
        <v>178</v>
      </c>
      <c r="C16" s="390"/>
      <c r="D16" s="390"/>
      <c r="E16" s="231"/>
      <c r="F16" s="228"/>
      <c r="G16" s="236"/>
      <c r="H16" s="237"/>
      <c r="I16" s="237"/>
      <c r="J16" s="237"/>
      <c r="K16" s="239"/>
      <c r="L16" s="239"/>
      <c r="M16" s="239"/>
      <c r="N16" s="239"/>
      <c r="T16" s="84" t="str">
        <f t="shared" si="0"/>
        <v>'Invoice ()'!H30</v>
      </c>
      <c r="U16" s="84" t="s">
        <v>151</v>
      </c>
      <c r="V16" s="126" t="s">
        <v>16</v>
      </c>
    </row>
    <row r="17" spans="2:22" ht="15" customHeight="1" x14ac:dyDescent="0.35">
      <c r="B17" s="390"/>
      <c r="C17" s="390"/>
      <c r="D17" s="390"/>
      <c r="E17" s="231"/>
      <c r="F17" s="228"/>
      <c r="G17" s="240" t="s">
        <v>145</v>
      </c>
      <c r="H17" s="241"/>
      <c r="I17" s="241"/>
      <c r="J17" s="241"/>
      <c r="K17" s="242" t="s">
        <v>146</v>
      </c>
      <c r="L17" s="241"/>
      <c r="M17" s="236"/>
      <c r="N17" s="236"/>
      <c r="T17" s="84" t="str">
        <f t="shared" si="0"/>
        <v>'Invoice ()'!I30</v>
      </c>
      <c r="U17" s="84" t="s">
        <v>152</v>
      </c>
      <c r="V17" s="126" t="s">
        <v>18</v>
      </c>
    </row>
    <row r="18" spans="2:22" ht="15" customHeight="1" x14ac:dyDescent="0.35">
      <c r="B18" s="243" t="s">
        <v>3</v>
      </c>
      <c r="C18" s="231"/>
      <c r="D18" s="231"/>
      <c r="E18" s="231"/>
      <c r="F18" s="228"/>
      <c r="G18" s="391" t="s">
        <v>215</v>
      </c>
      <c r="H18" s="392"/>
      <c r="I18" s="393"/>
      <c r="J18" s="229"/>
      <c r="K18" s="394" t="s">
        <v>300</v>
      </c>
      <c r="L18" s="395"/>
      <c r="M18" s="395"/>
      <c r="N18" s="396"/>
      <c r="T18" s="84" t="str">
        <f t="shared" si="0"/>
        <v>'Invoice ()'!J30</v>
      </c>
      <c r="U18" s="84" t="s">
        <v>153</v>
      </c>
      <c r="V18" s="126" t="s">
        <v>90</v>
      </c>
    </row>
    <row r="19" spans="2:22" ht="15" customHeight="1" x14ac:dyDescent="0.35">
      <c r="B19" s="244" t="s">
        <v>7</v>
      </c>
      <c r="C19" s="231"/>
      <c r="D19" s="231"/>
      <c r="E19" s="231"/>
      <c r="F19" s="228"/>
      <c r="G19" s="403">
        <v>20</v>
      </c>
      <c r="H19" s="404"/>
      <c r="I19" s="405"/>
      <c r="J19" s="229"/>
      <c r="K19" s="397"/>
      <c r="L19" s="398"/>
      <c r="M19" s="398"/>
      <c r="N19" s="399"/>
      <c r="T19" s="84" t="str">
        <f t="shared" si="0"/>
        <v>'Invoice ()'!K30</v>
      </c>
      <c r="U19" s="84" t="s">
        <v>154</v>
      </c>
      <c r="V19" s="126" t="s">
        <v>26</v>
      </c>
    </row>
    <row r="20" spans="2:22" ht="15" customHeight="1" x14ac:dyDescent="0.35">
      <c r="B20" s="243" t="s">
        <v>8</v>
      </c>
      <c r="C20" s="243" t="s">
        <v>9</v>
      </c>
      <c r="D20" s="231"/>
      <c r="E20" s="231"/>
      <c r="F20" s="228"/>
      <c r="G20" s="403" t="s">
        <v>301</v>
      </c>
      <c r="H20" s="404"/>
      <c r="I20" s="405"/>
      <c r="J20" s="229"/>
      <c r="K20" s="397"/>
      <c r="L20" s="398"/>
      <c r="M20" s="398"/>
      <c r="N20" s="399"/>
      <c r="T20" s="84" t="str">
        <f t="shared" si="0"/>
        <v>'Invoice ()'!C38</v>
      </c>
      <c r="U20" s="84" t="s">
        <v>159</v>
      </c>
      <c r="V20" s="84" t="s">
        <v>0</v>
      </c>
    </row>
    <row r="21" spans="2:22" ht="15" customHeight="1" x14ac:dyDescent="0.35">
      <c r="B21" s="243" t="s">
        <v>10</v>
      </c>
      <c r="C21" s="243" t="s">
        <v>11</v>
      </c>
      <c r="D21" s="231"/>
      <c r="E21" s="231"/>
      <c r="F21" s="228"/>
      <c r="G21" s="403" t="s">
        <v>302</v>
      </c>
      <c r="H21" s="404"/>
      <c r="I21" s="405"/>
      <c r="J21" s="229"/>
      <c r="K21" s="400"/>
      <c r="L21" s="401"/>
      <c r="M21" s="401"/>
      <c r="N21" s="402"/>
      <c r="T21" s="84" t="str">
        <f t="shared" si="0"/>
        <v>'Invoice ()'!D38</v>
      </c>
      <c r="U21" s="84" t="s">
        <v>160</v>
      </c>
      <c r="V21" s="84" t="s">
        <v>4</v>
      </c>
    </row>
    <row r="22" spans="2:22" ht="15" customHeight="1" x14ac:dyDescent="0.35">
      <c r="B22" s="243" t="s">
        <v>12</v>
      </c>
      <c r="C22" s="245"/>
      <c r="D22" s="231"/>
      <c r="E22" s="231"/>
      <c r="F22" s="228"/>
      <c r="G22" s="403">
        <v>70</v>
      </c>
      <c r="H22" s="404"/>
      <c r="I22" s="405"/>
      <c r="J22" s="229"/>
      <c r="K22" s="246"/>
      <c r="L22" s="246"/>
      <c r="M22" s="246"/>
      <c r="N22" s="246"/>
      <c r="T22" s="84" t="str">
        <f t="shared" si="0"/>
        <v>'Invoice ()'!E38</v>
      </c>
      <c r="U22" s="84" t="s">
        <v>161</v>
      </c>
      <c r="V22" s="84" t="s">
        <v>42</v>
      </c>
    </row>
    <row r="23" spans="2:22" ht="15" customHeight="1" x14ac:dyDescent="0.35">
      <c r="B23" s="243"/>
      <c r="C23" s="245"/>
      <c r="D23" s="231"/>
      <c r="E23" s="231"/>
      <c r="F23" s="228"/>
      <c r="G23" s="411" t="s">
        <v>299</v>
      </c>
      <c r="H23" s="412"/>
      <c r="I23" s="413"/>
      <c r="J23" s="229"/>
      <c r="K23" s="246"/>
      <c r="L23" s="246"/>
      <c r="M23" s="246"/>
      <c r="N23" s="246"/>
      <c r="T23" s="84" t="str">
        <f t="shared" si="0"/>
        <v>'Invoice ()'!F38</v>
      </c>
      <c r="U23" s="84" t="s">
        <v>211</v>
      </c>
      <c r="V23" s="84" t="s">
        <v>17</v>
      </c>
    </row>
    <row r="24" spans="2:22" ht="30" customHeight="1" x14ac:dyDescent="0.35">
      <c r="B24" s="243"/>
      <c r="C24" s="245"/>
      <c r="D24" s="231"/>
      <c r="E24" s="231"/>
      <c r="F24" s="228"/>
      <c r="G24" s="414" t="s">
        <v>299</v>
      </c>
      <c r="H24" s="415"/>
      <c r="I24" s="416"/>
      <c r="J24" s="229"/>
      <c r="K24" s="229"/>
      <c r="L24" s="229"/>
      <c r="M24" s="229"/>
      <c r="N24" s="229"/>
      <c r="T24" s="84" t="str">
        <f t="shared" si="0"/>
        <v>'Invoice ()'!H38</v>
      </c>
      <c r="U24" s="84" t="s">
        <v>163</v>
      </c>
      <c r="V24" s="84" t="s">
        <v>44</v>
      </c>
    </row>
    <row r="25" spans="2:22" ht="40.049999999999997" customHeight="1" x14ac:dyDescent="0.35">
      <c r="B25" s="247"/>
      <c r="C25" s="247"/>
      <c r="D25" s="247"/>
      <c r="E25" s="231"/>
      <c r="F25" s="228"/>
      <c r="G25" s="248"/>
      <c r="H25" s="229"/>
      <c r="I25" s="229"/>
      <c r="J25" s="229"/>
      <c r="K25" s="229"/>
      <c r="L25" s="229"/>
      <c r="M25" s="229"/>
      <c r="N25" s="229"/>
      <c r="T25" s="84" t="str">
        <f t="shared" si="0"/>
        <v>'Invoice ()'!I38</v>
      </c>
      <c r="U25" s="84" t="s">
        <v>164</v>
      </c>
      <c r="V25" s="84" t="s">
        <v>18</v>
      </c>
    </row>
    <row r="26" spans="2:22" ht="40.049999999999997" customHeight="1" x14ac:dyDescent="0.3">
      <c r="B26" s="420" t="s">
        <v>182</v>
      </c>
      <c r="C26" s="420"/>
      <c r="D26" s="420"/>
      <c r="E26" s="231"/>
      <c r="F26" s="228"/>
      <c r="G26" s="249" t="s">
        <v>0</v>
      </c>
      <c r="H26" s="429" t="s">
        <v>2</v>
      </c>
      <c r="I26" s="430"/>
      <c r="J26" s="430"/>
      <c r="K26" s="431" t="s">
        <v>36</v>
      </c>
      <c r="L26" s="431"/>
      <c r="M26" s="431"/>
      <c r="N26" s="250" t="s">
        <v>26</v>
      </c>
      <c r="T26" s="84" t="str">
        <f t="shared" si="0"/>
        <v>'Invoice ()'!J38</v>
      </c>
      <c r="U26" s="84" t="s">
        <v>165</v>
      </c>
      <c r="V26" s="84" t="s">
        <v>90</v>
      </c>
    </row>
    <row r="27" spans="2:22" ht="40.049999999999997" customHeight="1" x14ac:dyDescent="0.3">
      <c r="B27" s="231"/>
      <c r="C27" s="252">
        <v>1</v>
      </c>
      <c r="D27" s="231"/>
      <c r="E27" s="231"/>
      <c r="F27" s="228"/>
      <c r="G27" s="253">
        <v>1</v>
      </c>
      <c r="H27" s="267" t="s">
        <v>299</v>
      </c>
      <c r="I27" s="268"/>
      <c r="J27" s="268"/>
      <c r="K27" s="406" t="s">
        <v>299</v>
      </c>
      <c r="L27" s="407"/>
      <c r="M27" s="408"/>
      <c r="N27" s="269">
        <v>0</v>
      </c>
      <c r="T27" s="84" t="str">
        <f t="shared" si="0"/>
        <v>'Invoice ()'!K38</v>
      </c>
      <c r="U27" s="84" t="s">
        <v>166</v>
      </c>
      <c r="V27" s="84" t="s">
        <v>26</v>
      </c>
    </row>
    <row r="28" spans="2:22" ht="40.049999999999997" customHeight="1" x14ac:dyDescent="0.3">
      <c r="B28" s="231"/>
      <c r="C28" s="252">
        <v>2</v>
      </c>
      <c r="D28" s="231"/>
      <c r="E28" s="231"/>
      <c r="F28" s="228"/>
      <c r="G28" s="253">
        <v>2</v>
      </c>
      <c r="H28" s="267" t="s">
        <v>299</v>
      </c>
      <c r="I28" s="268"/>
      <c r="J28" s="268"/>
      <c r="K28" s="406" t="s">
        <v>299</v>
      </c>
      <c r="L28" s="407"/>
      <c r="M28" s="408"/>
      <c r="N28" s="269">
        <v>0</v>
      </c>
      <c r="T28" s="84" t="str">
        <f t="shared" si="0"/>
        <v>'Invoice ()'!C51</v>
      </c>
      <c r="U28" s="84" t="s">
        <v>167</v>
      </c>
      <c r="V28" s="84" t="s">
        <v>0</v>
      </c>
    </row>
    <row r="29" spans="2:22" ht="40.049999999999997" customHeight="1" x14ac:dyDescent="0.3">
      <c r="B29" s="231"/>
      <c r="C29" s="252">
        <v>3</v>
      </c>
      <c r="D29" s="231"/>
      <c r="E29" s="231"/>
      <c r="F29" s="228"/>
      <c r="G29" s="253">
        <v>3</v>
      </c>
      <c r="H29" s="267" t="s">
        <v>299</v>
      </c>
      <c r="I29" s="268"/>
      <c r="J29" s="268"/>
      <c r="K29" s="406" t="s">
        <v>299</v>
      </c>
      <c r="L29" s="407"/>
      <c r="M29" s="408"/>
      <c r="N29" s="269">
        <v>0</v>
      </c>
      <c r="T29" s="84" t="str">
        <f t="shared" si="0"/>
        <v>'Invoice ()'!D51</v>
      </c>
      <c r="U29" s="84" t="s">
        <v>168</v>
      </c>
      <c r="V29" s="84" t="s">
        <v>4</v>
      </c>
    </row>
    <row r="30" spans="2:22" ht="40.049999999999997" customHeight="1" x14ac:dyDescent="0.3">
      <c r="B30" s="231"/>
      <c r="C30" s="252">
        <v>4</v>
      </c>
      <c r="D30" s="231"/>
      <c r="E30" s="231"/>
      <c r="F30" s="228"/>
      <c r="G30" s="253">
        <v>4</v>
      </c>
      <c r="H30" s="267" t="s">
        <v>299</v>
      </c>
      <c r="I30" s="268"/>
      <c r="J30" s="268"/>
      <c r="K30" s="406" t="s">
        <v>299</v>
      </c>
      <c r="L30" s="407"/>
      <c r="M30" s="408"/>
      <c r="N30" s="269">
        <v>0</v>
      </c>
      <c r="T30" s="84" t="str">
        <f t="shared" si="0"/>
        <v>'Invoice ()'!E51</v>
      </c>
      <c r="U30" s="84" t="s">
        <v>169</v>
      </c>
      <c r="V30" s="84" t="s">
        <v>5</v>
      </c>
    </row>
    <row r="31" spans="2:22" ht="40.049999999999997" customHeight="1" x14ac:dyDescent="0.3">
      <c r="B31" s="231"/>
      <c r="C31" s="252">
        <v>5</v>
      </c>
      <c r="D31" s="231"/>
      <c r="E31" s="231"/>
      <c r="F31" s="228"/>
      <c r="G31" s="253">
        <v>5</v>
      </c>
      <c r="H31" s="267" t="s">
        <v>299</v>
      </c>
      <c r="I31" s="268"/>
      <c r="J31" s="268"/>
      <c r="K31" s="406" t="s">
        <v>299</v>
      </c>
      <c r="L31" s="407"/>
      <c r="M31" s="408"/>
      <c r="N31" s="269">
        <v>0</v>
      </c>
      <c r="T31" s="84" t="str">
        <f t="shared" si="0"/>
        <v>'Invoice ()'!G51</v>
      </c>
      <c r="U31" s="84" t="s">
        <v>170</v>
      </c>
      <c r="V31" s="84" t="s">
        <v>15</v>
      </c>
    </row>
    <row r="32" spans="2:22" ht="15" customHeight="1" x14ac:dyDescent="0.35">
      <c r="B32" s="231"/>
      <c r="C32" s="231"/>
      <c r="D32" s="231"/>
      <c r="E32" s="231"/>
      <c r="F32" s="228"/>
      <c r="G32" s="246"/>
      <c r="H32" s="246"/>
      <c r="I32" s="246"/>
      <c r="J32" s="246"/>
      <c r="K32" s="246"/>
      <c r="L32" s="246"/>
      <c r="M32" s="236"/>
      <c r="N32" s="229"/>
      <c r="T32" s="84" t="str">
        <f t="shared" si="0"/>
        <v>'Invoice ()'!H51</v>
      </c>
      <c r="U32" s="84" t="s">
        <v>171</v>
      </c>
      <c r="V32" s="84" t="s">
        <v>16</v>
      </c>
    </row>
    <row r="33" spans="2:22" ht="15" customHeight="1" x14ac:dyDescent="0.35">
      <c r="B33" s="231"/>
      <c r="C33" s="231"/>
      <c r="D33" s="231"/>
      <c r="E33" s="231"/>
      <c r="F33" s="228"/>
      <c r="G33" s="422" t="s">
        <v>31</v>
      </c>
      <c r="H33" s="422"/>
      <c r="I33" s="260"/>
      <c r="J33" s="246"/>
      <c r="K33" s="229"/>
      <c r="L33" s="246" t="s">
        <v>33</v>
      </c>
      <c r="M33" s="261" t="s">
        <v>299</v>
      </c>
      <c r="N33" s="262">
        <v>0</v>
      </c>
      <c r="T33" s="84" t="str">
        <f t="shared" si="0"/>
        <v>'Invoice ()'!I51</v>
      </c>
      <c r="U33" s="84" t="s">
        <v>172</v>
      </c>
      <c r="V33" s="84" t="s">
        <v>18</v>
      </c>
    </row>
    <row r="34" spans="2:22" ht="15" customHeight="1" x14ac:dyDescent="0.35">
      <c r="B34" s="231"/>
      <c r="C34" s="231"/>
      <c r="D34" s="231"/>
      <c r="E34" s="231"/>
      <c r="F34" s="228"/>
      <c r="G34" s="422" t="s">
        <v>299</v>
      </c>
      <c r="H34" s="422"/>
      <c r="I34" s="260"/>
      <c r="J34" s="246"/>
      <c r="K34" s="229"/>
      <c r="L34" s="246" t="s">
        <v>18</v>
      </c>
      <c r="M34" s="261" t="s">
        <v>299</v>
      </c>
      <c r="N34" s="262" t="s">
        <v>299</v>
      </c>
      <c r="T34" s="84" t="str">
        <f t="shared" si="0"/>
        <v>'Invoice ()'!J51</v>
      </c>
      <c r="U34" s="127" t="s">
        <v>173</v>
      </c>
      <c r="V34" s="84" t="s">
        <v>90</v>
      </c>
    </row>
    <row r="35" spans="2:22" ht="15" customHeight="1" x14ac:dyDescent="0.35">
      <c r="B35" s="423" t="s">
        <v>179</v>
      </c>
      <c r="C35" s="423"/>
      <c r="D35" s="423"/>
      <c r="E35" s="231"/>
      <c r="F35" s="228"/>
      <c r="G35" s="422" t="s">
        <v>299</v>
      </c>
      <c r="H35" s="422"/>
      <c r="I35" s="260"/>
      <c r="J35" s="246"/>
      <c r="K35" s="229"/>
      <c r="L35" s="246" t="s">
        <v>95</v>
      </c>
      <c r="M35" s="261" t="s">
        <v>299</v>
      </c>
      <c r="N35" s="262" t="s">
        <v>299</v>
      </c>
      <c r="T35" s="84" t="str">
        <f t="shared" si="0"/>
        <v>'Invoice ()'!K51</v>
      </c>
      <c r="U35" s="127" t="s">
        <v>174</v>
      </c>
      <c r="V35" s="84" t="s">
        <v>26</v>
      </c>
    </row>
    <row r="36" spans="2:22" ht="15" customHeight="1" x14ac:dyDescent="0.35">
      <c r="B36" s="423"/>
      <c r="C36" s="423"/>
      <c r="D36" s="423"/>
      <c r="E36" s="231"/>
      <c r="F36" s="228"/>
      <c r="G36" s="422" t="s">
        <v>299</v>
      </c>
      <c r="H36" s="422"/>
      <c r="I36" s="260"/>
      <c r="J36" s="263"/>
      <c r="K36" s="229"/>
      <c r="L36" s="246" t="s">
        <v>27</v>
      </c>
      <c r="M36" s="261" t="s">
        <v>299</v>
      </c>
      <c r="N36" s="262">
        <v>0</v>
      </c>
      <c r="T36" s="84" t="str">
        <f t="shared" si="0"/>
        <v>'Invoice ()'!H74:K83</v>
      </c>
      <c r="U36" s="84" t="s">
        <v>175</v>
      </c>
      <c r="V36" s="84" t="s">
        <v>176</v>
      </c>
    </row>
    <row r="37" spans="2:22" ht="15" customHeight="1" x14ac:dyDescent="0.35">
      <c r="B37" s="423"/>
      <c r="C37" s="423"/>
      <c r="D37" s="423"/>
      <c r="E37" s="231"/>
      <c r="F37" s="228"/>
      <c r="G37" s="248"/>
      <c r="H37" s="229"/>
      <c r="I37" s="229"/>
      <c r="J37" s="229"/>
      <c r="K37" s="229"/>
      <c r="L37" s="229"/>
      <c r="M37" s="229"/>
      <c r="N37" s="229"/>
      <c r="T37" s="84" t="str">
        <f t="shared" si="0"/>
        <v>'Invoice ()'!G38</v>
      </c>
      <c r="U37" s="84" t="s">
        <v>162</v>
      </c>
      <c r="V37" s="84" t="s">
        <v>17</v>
      </c>
    </row>
    <row r="38" spans="2:22" ht="18" customHeight="1" x14ac:dyDescent="0.3">
      <c r="B38" s="264" t="s">
        <v>155</v>
      </c>
      <c r="C38" s="265" t="s">
        <v>156</v>
      </c>
      <c r="D38" s="231"/>
      <c r="E38" s="231"/>
      <c r="F38" s="228"/>
      <c r="G38" s="424" t="s">
        <v>46</v>
      </c>
      <c r="H38" s="424"/>
      <c r="I38" s="424"/>
      <c r="J38" s="424"/>
      <c r="K38" s="424"/>
      <c r="L38" s="424"/>
      <c r="M38" s="424"/>
      <c r="N38" s="424"/>
    </row>
    <row r="39" spans="2:22" ht="18" customHeight="1" x14ac:dyDescent="0.3">
      <c r="B39" s="231"/>
      <c r="C39" s="231"/>
      <c r="D39" s="231"/>
      <c r="E39" s="231"/>
      <c r="F39" s="228"/>
      <c r="G39" s="424" t="s">
        <v>303</v>
      </c>
      <c r="H39" s="424"/>
      <c r="I39" s="424"/>
      <c r="J39" s="424"/>
      <c r="K39" s="424"/>
      <c r="L39" s="424"/>
      <c r="M39" s="424"/>
      <c r="N39" s="424"/>
    </row>
    <row r="40" spans="2:22" ht="18" customHeight="1" x14ac:dyDescent="0.3">
      <c r="B40" s="270"/>
      <c r="C40" s="270"/>
      <c r="D40" s="270"/>
      <c r="E40" s="270"/>
      <c r="F40" s="270"/>
      <c r="G40" s="270"/>
      <c r="H40" s="270"/>
      <c r="I40" s="270"/>
      <c r="J40" s="270"/>
      <c r="K40" s="270"/>
      <c r="L40" s="270"/>
      <c r="M40" s="270"/>
      <c r="N40" s="270"/>
    </row>
    <row r="41" spans="2:22" ht="18" customHeight="1" x14ac:dyDescent="0.3"/>
    <row r="42" spans="2:22" ht="18" customHeight="1" x14ac:dyDescent="0.3"/>
    <row r="43" spans="2:22" ht="18" hidden="1" customHeight="1" x14ac:dyDescent="0.3"/>
  </sheetData>
  <sheetProtection password="CE2F" sheet="1" objects="1" scenarios="1"/>
  <mergeCells count="40">
    <mergeCell ref="M14:N14"/>
    <mergeCell ref="K15:L15"/>
    <mergeCell ref="M15:N15"/>
    <mergeCell ref="H26:J26"/>
    <mergeCell ref="K26:M26"/>
    <mergeCell ref="G22:I22"/>
    <mergeCell ref="G23:I23"/>
    <mergeCell ref="G24:I24"/>
    <mergeCell ref="G14:H14"/>
    <mergeCell ref="G15:H15"/>
    <mergeCell ref="K14:L14"/>
    <mergeCell ref="K27:M27"/>
    <mergeCell ref="K28:M28"/>
    <mergeCell ref="G38:N38"/>
    <mergeCell ref="G39:N39"/>
    <mergeCell ref="G34:H34"/>
    <mergeCell ref="K29:M29"/>
    <mergeCell ref="B35:D37"/>
    <mergeCell ref="G35:H35"/>
    <mergeCell ref="G36:H36"/>
    <mergeCell ref="G33:H33"/>
    <mergeCell ref="K30:M30"/>
    <mergeCell ref="K31:M31"/>
    <mergeCell ref="B26:D26"/>
    <mergeCell ref="B16:D17"/>
    <mergeCell ref="G18:I18"/>
    <mergeCell ref="K18:N21"/>
    <mergeCell ref="G19:I19"/>
    <mergeCell ref="G20:I20"/>
    <mergeCell ref="G21:I21"/>
    <mergeCell ref="B6:D7"/>
    <mergeCell ref="B8:D10"/>
    <mergeCell ref="K8:N10"/>
    <mergeCell ref="B12:D13"/>
    <mergeCell ref="K12:L12"/>
    <mergeCell ref="M12:N12"/>
    <mergeCell ref="K13:L13"/>
    <mergeCell ref="M13:N13"/>
    <mergeCell ref="G12:H12"/>
    <mergeCell ref="G13:H13"/>
  </mergeCells>
  <conditionalFormatting sqref="G26:G31">
    <cfRule type="expression" dxfId="35" priority="10">
      <formula>$G$26=""</formula>
    </cfRule>
  </conditionalFormatting>
  <conditionalFormatting sqref="G38:N39">
    <cfRule type="expression" dxfId="34" priority="11">
      <formula>$C$38="No"</formula>
    </cfRule>
  </conditionalFormatting>
  <conditionalFormatting sqref="G12:I15">
    <cfRule type="expression" dxfId="33" priority="8">
      <formula>$G12&lt;&gt;""</formula>
    </cfRule>
  </conditionalFormatting>
  <conditionalFormatting sqref="K12:N12 K13:L13">
    <cfRule type="expression" dxfId="32" priority="7">
      <formula>$K12&lt;&gt;""</formula>
    </cfRule>
  </conditionalFormatting>
  <conditionalFormatting sqref="N33:N36">
    <cfRule type="expression" dxfId="31" priority="28">
      <formula>$L33&lt;&gt;""</formula>
    </cfRule>
  </conditionalFormatting>
  <conditionalFormatting sqref="K14:L14">
    <cfRule type="expression" dxfId="30" priority="4">
      <formula>$K14&lt;&gt;""</formula>
    </cfRule>
  </conditionalFormatting>
  <conditionalFormatting sqref="K15:L15">
    <cfRule type="expression" dxfId="29" priority="2">
      <formula>$K15&lt;&gt;""</formula>
    </cfRule>
  </conditionalFormatting>
  <conditionalFormatting sqref="M13:N15">
    <cfRule type="expression" dxfId="28" priority="1">
      <formula>$K13&lt;&gt;""</formula>
    </cfRule>
  </conditionalFormatting>
  <dataValidations count="5">
    <dataValidation type="list" allowBlank="1" showInputMessage="1" showErrorMessage="1" sqref="G26">
      <formula1>"No,Code"</formula1>
    </dataValidation>
    <dataValidation type="list" allowBlank="1" showInputMessage="1" showErrorMessage="1" sqref="C38">
      <formula1>"Yes,No"</formula1>
    </dataValidation>
    <dataValidation type="list" allowBlank="1" showInputMessage="1" showErrorMessage="1" sqref="B18:B24 C20:C21">
      <formula1>CustomerLines</formula1>
    </dataValidation>
    <dataValidation type="list" allowBlank="1" showInputMessage="1" showErrorMessage="1" sqref="L33:L36">
      <formula1>SubtotalLines</formula1>
    </dataValidation>
    <dataValidation type="list" allowBlank="1" showInputMessage="1" showErrorMessage="1" sqref="G12:G15 K12:K15">
      <formula1>InvoiceLines</formula1>
    </dataValidation>
  </dataValidations>
  <printOptions horizontalCentered="1"/>
  <pageMargins left="0.7" right="0.7" top="0.75" bottom="0.75" header="0.3" footer="0.3"/>
  <pageSetup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Setup</vt:lpstr>
      <vt:lpstr>Customer List</vt:lpstr>
      <vt:lpstr>Price List</vt:lpstr>
      <vt:lpstr>Dummy Invoice Summary</vt:lpstr>
      <vt:lpstr>Invoice (1)</vt:lpstr>
      <vt:lpstr>In6 - Material Only</vt:lpstr>
      <vt:lpstr>In5 - Labor and Material</vt:lpstr>
      <vt:lpstr>In4 - Labor Hourly Only</vt:lpstr>
      <vt:lpstr>In3 - Project n Completion</vt:lpstr>
      <vt:lpstr>In2 - Project n Material</vt:lpstr>
      <vt:lpstr>In1 - Project Only</vt:lpstr>
      <vt:lpstr>Monthly Recap</vt:lpstr>
      <vt:lpstr>Account Receivable</vt:lpstr>
      <vt:lpstr>Search Invoice</vt:lpstr>
      <vt:lpstr>About</vt:lpstr>
      <vt:lpstr>EULA</vt:lpstr>
      <vt:lpstr>Help</vt:lpstr>
      <vt:lpstr>Invoice (2)</vt:lpstr>
      <vt:lpstr>Invoice (3)</vt:lpstr>
      <vt:lpstr>Invoice (4)</vt:lpstr>
      <vt:lpstr>Invoice (5)</vt:lpstr>
      <vt:lpstr>Invoice (6)</vt:lpstr>
      <vt:lpstr>Invoice (7)</vt:lpstr>
      <vt:lpstr>Invoice (8)</vt:lpstr>
      <vt:lpstr>Invoice (9)</vt:lpstr>
      <vt:lpstr>Invoice (10)</vt:lpstr>
      <vt:lpstr>BankList</vt:lpstr>
      <vt:lpstr>BankTable</vt:lpstr>
      <vt:lpstr>CustomerLines</vt:lpstr>
      <vt:lpstr>CustomerList</vt:lpstr>
      <vt:lpstr>CustomerTable</vt:lpstr>
      <vt:lpstr>EmployeeName</vt:lpstr>
      <vt:lpstr>InvoiceLines</vt:lpstr>
      <vt:lpstr>LaborCode</vt:lpstr>
      <vt:lpstr>LaborName</vt:lpstr>
      <vt:lpstr>LaborPrice</vt:lpstr>
      <vt:lpstr>MaterialCode</vt:lpstr>
      <vt:lpstr>MaterialName</vt:lpstr>
      <vt:lpstr>MaterialPrice</vt:lpstr>
      <vt:lpstr>MonthRef</vt:lpstr>
      <vt:lpstr>PaymentTerms</vt:lpstr>
      <vt:lpstr>'In1 - Project Only'!Print_Area</vt:lpstr>
      <vt:lpstr>'In2 - Project n Material'!Print_Area</vt:lpstr>
      <vt:lpstr>'In3 - Project n Completion'!Print_Area</vt:lpstr>
      <vt:lpstr>'In4 - Labor Hourly Only'!Print_Area</vt:lpstr>
      <vt:lpstr>'In5 - Labor and Material'!Print_Area</vt:lpstr>
      <vt:lpstr>'In6 - Material Only'!Print_Area</vt:lpstr>
      <vt:lpstr>'Invoice (1)'!Print_Area</vt:lpstr>
      <vt:lpstr>'Invoice (10)'!Print_Area</vt:lpstr>
      <vt:lpstr>'Invoice (2)'!Print_Area</vt:lpstr>
      <vt:lpstr>'Invoice (3)'!Print_Area</vt:lpstr>
      <vt:lpstr>'Invoice (4)'!Print_Area</vt:lpstr>
      <vt:lpstr>'Invoice (5)'!Print_Area</vt:lpstr>
      <vt:lpstr>'Invoice (6)'!Print_Area</vt:lpstr>
      <vt:lpstr>'Invoice (7)'!Print_Area</vt:lpstr>
      <vt:lpstr>'Invoice (8)'!Print_Area</vt:lpstr>
      <vt:lpstr>'Invoice (9)'!Print_Area</vt:lpstr>
      <vt:lpstr>ProjectCode</vt:lpstr>
      <vt:lpstr>ProjectName</vt:lpstr>
      <vt:lpstr>ProjectPrice</vt:lpstr>
      <vt:lpstr>SubtotalLines</vt:lpstr>
      <vt:lpstr>TitleSearch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Agam PC</dc:creator>
  <cp:lastModifiedBy>Agam PC</cp:lastModifiedBy>
  <cp:lastPrinted>2015-03-02T15:05:56Z</cp:lastPrinted>
  <dcterms:created xsi:type="dcterms:W3CDTF">2015-02-25T15:15:42Z</dcterms:created>
  <dcterms:modified xsi:type="dcterms:W3CDTF">2015-06-26T06:50:29Z</dcterms:modified>
</cp:coreProperties>
</file>