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  <c r="B7" i="1" s="1"/>
  <c r="B11" i="1"/>
  <c r="B23" i="1"/>
  <c r="B19" i="1" l="1"/>
  <c r="B17" i="1"/>
  <c r="B21" i="1" s="1"/>
  <c r="D19" i="1" l="1"/>
  <c r="F19" i="1"/>
</calcChain>
</file>

<file path=xl/sharedStrings.xml><?xml version="1.0" encoding="utf-8"?>
<sst xmlns="http://schemas.openxmlformats.org/spreadsheetml/2006/main" count="48" uniqueCount="39">
  <si>
    <t>WiFi link budget calculator</t>
  </si>
  <si>
    <t>TX power (mW)</t>
  </si>
  <si>
    <t>mW</t>
  </si>
  <si>
    <t>Modulation and Encoding</t>
  </si>
  <si>
    <t>Data rate (Mbit/s)</t>
  </si>
  <si>
    <t>Required SNR (dB)</t>
  </si>
  <si>
    <t>TX power (dBm) – calculated</t>
  </si>
  <si>
    <t>dBm</t>
  </si>
  <si>
    <t>BPSK ½</t>
  </si>
  <si>
    <t>TX cable loss (dB)</t>
  </si>
  <si>
    <t>dB</t>
  </si>
  <si>
    <t>BPSK ¾</t>
  </si>
  <si>
    <t>TX antenna gain (dBi)</t>
  </si>
  <si>
    <t>dBi</t>
  </si>
  <si>
    <t>QPSK ½</t>
  </si>
  <si>
    <t>EIRP</t>
  </si>
  <si>
    <t>QPSK ¾</t>
  </si>
  <si>
    <t>Frequency (Mhz)</t>
  </si>
  <si>
    <t>Mhz</t>
  </si>
  <si>
    <t>16 QAM ½</t>
  </si>
  <si>
    <t>LOS distance (Km)</t>
  </si>
  <si>
    <t>Km</t>
  </si>
  <si>
    <t>16 QAM ¾</t>
  </si>
  <si>
    <t>Free Space Loss (dB) – calculated</t>
  </si>
  <si>
    <t>64 QAM ½</t>
  </si>
  <si>
    <t>64 QAM ¾</t>
  </si>
  <si>
    <t>RX antenna gain (dBi)</t>
  </si>
  <si>
    <t>To be added manually</t>
  </si>
  <si>
    <t>RX cable loss</t>
  </si>
  <si>
    <t>RX sensitivity</t>
  </si>
  <si>
    <t>Link availability %time</t>
  </si>
  <si>
    <t>Fade Margin (dB)</t>
  </si>
  <si>
    <t>Received power</t>
  </si>
  <si>
    <t>Link margin – calculated</t>
  </si>
  <si>
    <t>Link uptime (%) :</t>
  </si>
  <si>
    <t>Rx modulation and coding need</t>
  </si>
  <si>
    <t>Max. channel power noise – calculated</t>
  </si>
  <si>
    <t>Fresnel first zone radius – calculated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</si>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</sst>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D23" sqref="D23"/>
    </sheetView>
  </sheetViews>
  <sheetFormatPr defaultColWidth="11.5546875" defaultRowHeight="13.2" x14ac:dyDescent="0.25"/>
  <cols>
    <col min="1" max="1" width="37.109375" customWidth="1"/>
    <col min="2" max="2" width="8.21875" style="1" customWidth="1"/>
    <col min="4" max="4" width="15.6640625" customWidth="1"/>
    <col min="5" max="5" width="16.77734375" customWidth="1"/>
    <col min="6" max="6" width="7.44140625" customWidth="1"/>
    <col min="7" max="7" width="22.21875" customWidth="1"/>
    <col min="8" max="8" width="15.6640625" customWidth="1"/>
    <col min="9" max="9" width="16.6640625" customWidth="1"/>
  </cols>
  <sheetData>
    <row r="1" spans="1:9" x14ac:dyDescent="0.25">
      <c r="A1" s="2" t="s">
        <v>0</v>
      </c>
      <c r="B1" s="3"/>
      <c r="C1" s="2"/>
      <c r="D1" s="2"/>
      <c r="E1" s="2"/>
      <c r="F1" s="2"/>
      <c r="G1" s="2"/>
      <c r="H1" s="2"/>
      <c r="I1" s="2"/>
    </row>
    <row r="3" spans="1:9" x14ac:dyDescent="0.25">
      <c r="A3" t="s">
        <v>1</v>
      </c>
      <c r="B3" s="1">
        <v>200</v>
      </c>
      <c r="C3" t="s">
        <v>2</v>
      </c>
      <c r="G3" t="s">
        <v>3</v>
      </c>
      <c r="H3" t="s">
        <v>4</v>
      </c>
      <c r="I3" t="s">
        <v>5</v>
      </c>
    </row>
    <row r="4" spans="1:9" x14ac:dyDescent="0.25">
      <c r="A4" s="2" t="s">
        <v>6</v>
      </c>
      <c r="B4" s="3">
        <f>10*LOG(B3)</f>
        <v>23.010299956639813</v>
      </c>
      <c r="C4" s="2" t="s">
        <v>7</v>
      </c>
      <c r="G4" t="s">
        <v>8</v>
      </c>
      <c r="H4">
        <v>6</v>
      </c>
      <c r="I4">
        <v>8</v>
      </c>
    </row>
    <row r="5" spans="1:9" x14ac:dyDescent="0.25">
      <c r="A5" t="s">
        <v>9</v>
      </c>
      <c r="B5" s="1">
        <v>1</v>
      </c>
      <c r="C5" t="s">
        <v>10</v>
      </c>
      <c r="G5" t="s">
        <v>11</v>
      </c>
      <c r="H5">
        <v>9</v>
      </c>
      <c r="I5">
        <v>9</v>
      </c>
    </row>
    <row r="6" spans="1:9" x14ac:dyDescent="0.25">
      <c r="A6" t="s">
        <v>12</v>
      </c>
      <c r="B6" s="1">
        <v>19</v>
      </c>
      <c r="C6" t="s">
        <v>13</v>
      </c>
      <c r="G6" t="s">
        <v>14</v>
      </c>
      <c r="H6">
        <v>12</v>
      </c>
      <c r="I6">
        <v>11</v>
      </c>
    </row>
    <row r="7" spans="1:9" x14ac:dyDescent="0.25">
      <c r="A7" s="2" t="s">
        <v>15</v>
      </c>
      <c r="B7" s="3">
        <f>B4+B6</f>
        <v>42.010299956639813</v>
      </c>
      <c r="C7" s="2" t="s">
        <v>7</v>
      </c>
    </row>
    <row r="8" spans="1:9" x14ac:dyDescent="0.25">
      <c r="G8" t="s">
        <v>16</v>
      </c>
      <c r="H8">
        <v>18</v>
      </c>
      <c r="I8">
        <v>13</v>
      </c>
    </row>
    <row r="9" spans="1:9" x14ac:dyDescent="0.25">
      <c r="A9" t="s">
        <v>17</v>
      </c>
      <c r="B9" s="1">
        <v>2400</v>
      </c>
      <c r="C9" t="s">
        <v>18</v>
      </c>
      <c r="G9" t="s">
        <v>19</v>
      </c>
      <c r="H9">
        <v>24</v>
      </c>
      <c r="I9">
        <v>16</v>
      </c>
    </row>
    <row r="10" spans="1:9" x14ac:dyDescent="0.25">
      <c r="A10" t="s">
        <v>20</v>
      </c>
      <c r="B10" s="1">
        <v>70</v>
      </c>
      <c r="C10" t="s">
        <v>21</v>
      </c>
      <c r="G10" t="s">
        <v>22</v>
      </c>
      <c r="H10">
        <v>36</v>
      </c>
      <c r="I10">
        <v>20</v>
      </c>
    </row>
    <row r="11" spans="1:9" x14ac:dyDescent="0.25">
      <c r="A11" s="2" t="s">
        <v>23</v>
      </c>
      <c r="B11" s="3">
        <f>20*LOG(B10)+20*LOG(B9)+32.45</f>
        <v>136.95618563451725</v>
      </c>
      <c r="C11" s="2" t="s">
        <v>10</v>
      </c>
      <c r="G11" t="s">
        <v>24</v>
      </c>
      <c r="H11">
        <v>48</v>
      </c>
      <c r="I11">
        <v>24</v>
      </c>
    </row>
    <row r="12" spans="1:9" x14ac:dyDescent="0.25">
      <c r="G12" t="s">
        <v>25</v>
      </c>
      <c r="H12">
        <v>54</v>
      </c>
      <c r="I12">
        <v>25</v>
      </c>
    </row>
    <row r="14" spans="1:9" x14ac:dyDescent="0.25">
      <c r="A14" t="s">
        <v>26</v>
      </c>
      <c r="B14" s="1">
        <v>19</v>
      </c>
      <c r="C14" t="s">
        <v>13</v>
      </c>
      <c r="I14" t="s">
        <v>27</v>
      </c>
    </row>
    <row r="15" spans="1:9" x14ac:dyDescent="0.25">
      <c r="A15" t="s">
        <v>28</v>
      </c>
      <c r="B15" s="1">
        <v>1</v>
      </c>
      <c r="C15" t="s">
        <v>10</v>
      </c>
    </row>
    <row r="16" spans="1:9" x14ac:dyDescent="0.25">
      <c r="A16" t="s">
        <v>29</v>
      </c>
      <c r="B16" s="1">
        <v>-90</v>
      </c>
      <c r="C16" t="s">
        <v>7</v>
      </c>
      <c r="G16" t="s">
        <v>30</v>
      </c>
      <c r="H16" t="s">
        <v>31</v>
      </c>
    </row>
    <row r="17" spans="1:8" x14ac:dyDescent="0.25">
      <c r="A17" t="s">
        <v>32</v>
      </c>
      <c r="B17" s="1">
        <f>B4-B5+B6-B11+B14-B15</f>
        <v>-77.945885677877442</v>
      </c>
      <c r="C17" t="s">
        <v>7</v>
      </c>
      <c r="G17">
        <v>90</v>
      </c>
      <c r="H17">
        <v>8</v>
      </c>
    </row>
    <row r="18" spans="1:8" x14ac:dyDescent="0.25">
      <c r="G18">
        <v>99</v>
      </c>
      <c r="H18">
        <v>18</v>
      </c>
    </row>
    <row r="19" spans="1:8" x14ac:dyDescent="0.25">
      <c r="A19" s="2" t="s">
        <v>33</v>
      </c>
      <c r="B19" s="3">
        <f>B4-B5+B6-B11+B14-B15-B16</f>
        <v>12.054114322122558</v>
      </c>
      <c r="C19" s="2" t="s">
        <v>7</v>
      </c>
      <c r="D19" s="2" t="str">
        <f>IF(AND(B19&gt;10,B19&lt;20),"Link normal",IF(AND(B19&gt;0,B19&lt;10),"Link poor",IF(B19&gt;20,"Link excellent","Link impossible")))</f>
        <v>Link normal</v>
      </c>
      <c r="E19" s="2" t="s">
        <v>34</v>
      </c>
      <c r="F19" s="2">
        <f>IF(AND(B19&gt;0,B19&lt;$H17),$G17,IF(AND(B19&gt;=$H17,B19&lt;$H18),$G18,IF(AND(B19&gt;=$H18,B19&lt;$H19),$G19,IF(AND(B19&gt;=$H19,B19&lt;$H20),$G20,IF(AND(B19&gt;=$H20,B19&lt;$H21),$G21,IF(B19&gt;$H21,$G21))))))</f>
        <v>99</v>
      </c>
      <c r="G19">
        <v>99.9</v>
      </c>
      <c r="H19">
        <v>28</v>
      </c>
    </row>
    <row r="20" spans="1:8" x14ac:dyDescent="0.25">
      <c r="A20" t="s">
        <v>35</v>
      </c>
      <c r="B20" s="1">
        <v>8</v>
      </c>
      <c r="C20" t="s">
        <v>10</v>
      </c>
      <c r="G20">
        <v>99.99</v>
      </c>
      <c r="H20">
        <v>38</v>
      </c>
    </row>
    <row r="21" spans="1:8" x14ac:dyDescent="0.25">
      <c r="A21" s="2" t="s">
        <v>36</v>
      </c>
      <c r="B21" s="3">
        <f>B17-B20</f>
        <v>-85.945885677877442</v>
      </c>
      <c r="C21" s="2" t="s">
        <v>7</v>
      </c>
      <c r="G21">
        <v>99.998999999999995</v>
      </c>
      <c r="H21">
        <v>48</v>
      </c>
    </row>
    <row r="23" spans="1:8" x14ac:dyDescent="0.25">
      <c r="A23" s="2" t="s">
        <v>37</v>
      </c>
      <c r="B23" s="3">
        <f>8.657*SQRT(B10*1000/B9)</f>
        <v>46.753143521764038</v>
      </c>
      <c r="C23" s="2" t="s">
        <v>38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Agam PC</cp:lastModifiedBy>
  <dcterms:created xsi:type="dcterms:W3CDTF">2017-07-15T03:30:17Z</dcterms:created>
  <dcterms:modified xsi:type="dcterms:W3CDTF">2017-07-15T03:30:17Z</dcterms:modified>
</cp:coreProperties>
</file>