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1616" windowHeight="10248" activeTab="1"/>
  </bookViews>
  <sheets>
    <sheet name="Calculation" sheetId="1" r:id="rId1"/>
    <sheet name="Appliances Data" sheetId="2" r:id="rId2"/>
  </sheets>
  <definedNames>
    <definedName name="Appliances">'Appliances Data'!$C$5:$C$104</definedName>
    <definedName name="Rating">'Appliances Data'!$G$5:$G$104</definedName>
  </definedNames>
  <calcPr calcId="145621"/>
</workbook>
</file>

<file path=xl/calcChain.xml><?xml version="1.0" encoding="utf-8"?>
<calcChain xmlns="http://schemas.openxmlformats.org/spreadsheetml/2006/main">
  <c r="D6" i="1" l="1"/>
  <c r="I6" i="1"/>
  <c r="I5" i="1"/>
  <c r="I4" i="1"/>
  <c r="G59" i="1"/>
  <c r="K59" i="1" s="1"/>
  <c r="L59" i="1" s="1"/>
  <c r="G58" i="1"/>
  <c r="G57" i="1"/>
  <c r="K57" i="1" s="1"/>
  <c r="L57" i="1" s="1"/>
  <c r="G56" i="1"/>
  <c r="G55" i="1"/>
  <c r="K55" i="1" s="1"/>
  <c r="L55" i="1" s="1"/>
  <c r="G54" i="1"/>
  <c r="G53" i="1"/>
  <c r="K53" i="1" s="1"/>
  <c r="L53" i="1" s="1"/>
  <c r="G52" i="1"/>
  <c r="G51" i="1"/>
  <c r="K51" i="1" s="1"/>
  <c r="L51" i="1" s="1"/>
  <c r="G50" i="1"/>
  <c r="G49" i="1"/>
  <c r="K49" i="1" s="1"/>
  <c r="L49" i="1" s="1"/>
  <c r="G48" i="1"/>
  <c r="G47" i="1"/>
  <c r="K47" i="1" s="1"/>
  <c r="L47" i="1" s="1"/>
  <c r="G46" i="1"/>
  <c r="G45" i="1"/>
  <c r="K45" i="1" s="1"/>
  <c r="L45" i="1" s="1"/>
  <c r="G44" i="1"/>
  <c r="G43" i="1"/>
  <c r="K43" i="1" s="1"/>
  <c r="L43" i="1" s="1"/>
  <c r="G42" i="1"/>
  <c r="G41" i="1"/>
  <c r="K41" i="1" s="1"/>
  <c r="L41" i="1" s="1"/>
  <c r="G40" i="1"/>
  <c r="G39" i="1"/>
  <c r="K39" i="1" s="1"/>
  <c r="L39" i="1" s="1"/>
  <c r="G38" i="1"/>
  <c r="G37" i="1"/>
  <c r="K37" i="1" s="1"/>
  <c r="L37" i="1" s="1"/>
  <c r="G36" i="1"/>
  <c r="G35" i="1"/>
  <c r="K35" i="1" s="1"/>
  <c r="L35" i="1" s="1"/>
  <c r="G34" i="1"/>
  <c r="G33" i="1"/>
  <c r="K33" i="1" s="1"/>
  <c r="L33" i="1" s="1"/>
  <c r="G32" i="1"/>
  <c r="G31" i="1"/>
  <c r="K31" i="1" s="1"/>
  <c r="L31" i="1" s="1"/>
  <c r="G30" i="1"/>
  <c r="G29" i="1"/>
  <c r="K29" i="1" s="1"/>
  <c r="L29" i="1" s="1"/>
  <c r="G28" i="1"/>
  <c r="G27" i="1"/>
  <c r="K27" i="1" s="1"/>
  <c r="L27" i="1" s="1"/>
  <c r="G26" i="1"/>
  <c r="J7" i="1"/>
  <c r="K58" i="1"/>
  <c r="L58" i="1" s="1"/>
  <c r="I56" i="1"/>
  <c r="K54" i="1"/>
  <c r="L54" i="1" s="1"/>
  <c r="I52" i="1"/>
  <c r="K50" i="1"/>
  <c r="L50" i="1" s="1"/>
  <c r="I48" i="1"/>
  <c r="K46" i="1"/>
  <c r="L46" i="1" s="1"/>
  <c r="I44" i="1"/>
  <c r="K42" i="1"/>
  <c r="L42" i="1" s="1"/>
  <c r="I40" i="1"/>
  <c r="K38" i="1"/>
  <c r="L38" i="1" s="1"/>
  <c r="I36" i="1"/>
  <c r="K34" i="1"/>
  <c r="L34" i="1" s="1"/>
  <c r="I32" i="1"/>
  <c r="K30" i="1"/>
  <c r="L30" i="1" s="1"/>
  <c r="I28" i="1"/>
  <c r="K26" i="1"/>
  <c r="L26" i="1" s="1"/>
  <c r="J29"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G24" i="1" s="1"/>
  <c r="D23" i="1"/>
  <c r="D22" i="1"/>
  <c r="D21" i="1"/>
  <c r="D20" i="1"/>
  <c r="G20" i="1" s="1"/>
  <c r="D19" i="1"/>
  <c r="D18" i="1"/>
  <c r="D17" i="1"/>
  <c r="D16" i="1"/>
  <c r="G16" i="1" s="1"/>
  <c r="D15" i="1"/>
  <c r="D14" i="1"/>
  <c r="D13" i="1"/>
  <c r="D12" i="1"/>
  <c r="D11" i="1"/>
  <c r="D10" i="1"/>
  <c r="G10" i="1" s="1"/>
  <c r="I12" i="1" l="1"/>
  <c r="G12" i="1"/>
  <c r="K14" i="1"/>
  <c r="L14" i="1" s="1"/>
  <c r="K22" i="1"/>
  <c r="L22" i="1" s="1"/>
  <c r="G13" i="1"/>
  <c r="K13" i="1" s="1"/>
  <c r="L13" i="1" s="1"/>
  <c r="G17" i="1"/>
  <c r="K17" i="1" s="1"/>
  <c r="L17" i="1" s="1"/>
  <c r="G21" i="1"/>
  <c r="K21" i="1" s="1"/>
  <c r="L21" i="1" s="1"/>
  <c r="G25" i="1"/>
  <c r="K25" i="1" s="1"/>
  <c r="L25" i="1" s="1"/>
  <c r="G14" i="1"/>
  <c r="G18" i="1"/>
  <c r="K18" i="1" s="1"/>
  <c r="L18" i="1" s="1"/>
  <c r="G22" i="1"/>
  <c r="I16" i="1"/>
  <c r="I20" i="1"/>
  <c r="I24" i="1"/>
  <c r="G11" i="1"/>
  <c r="K11" i="1" s="1"/>
  <c r="L11" i="1" s="1"/>
  <c r="G15" i="1"/>
  <c r="K15" i="1" s="1"/>
  <c r="L15" i="1" s="1"/>
  <c r="G19" i="1"/>
  <c r="K19" i="1" s="1"/>
  <c r="L19" i="1" s="1"/>
  <c r="G23" i="1"/>
  <c r="K23" i="1" s="1"/>
  <c r="L23" i="1" s="1"/>
  <c r="I33" i="1"/>
  <c r="I41" i="1"/>
  <c r="I17" i="1"/>
  <c r="I49" i="1"/>
  <c r="I25" i="1"/>
  <c r="I57" i="1"/>
  <c r="I19" i="1"/>
  <c r="I27" i="1"/>
  <c r="I35" i="1"/>
  <c r="I43" i="1"/>
  <c r="I51" i="1"/>
  <c r="I59" i="1"/>
  <c r="I13" i="1"/>
  <c r="I21" i="1"/>
  <c r="I29" i="1"/>
  <c r="I37" i="1"/>
  <c r="I45" i="1"/>
  <c r="I53" i="1"/>
  <c r="I15" i="1"/>
  <c r="I31" i="1"/>
  <c r="I39" i="1"/>
  <c r="I47" i="1"/>
  <c r="I55" i="1"/>
  <c r="K10" i="1"/>
  <c r="I10" i="1"/>
  <c r="I14" i="1"/>
  <c r="I22" i="1"/>
  <c r="I26" i="1"/>
  <c r="I30" i="1"/>
  <c r="I34" i="1"/>
  <c r="I38" i="1"/>
  <c r="I42" i="1"/>
  <c r="I46" i="1"/>
  <c r="I50" i="1"/>
  <c r="I54" i="1"/>
  <c r="I58" i="1"/>
  <c r="K12" i="1"/>
  <c r="L12" i="1" s="1"/>
  <c r="K16" i="1"/>
  <c r="L16" i="1" s="1"/>
  <c r="K20" i="1"/>
  <c r="L20" i="1" s="1"/>
  <c r="K24" i="1"/>
  <c r="L24" i="1" s="1"/>
  <c r="K28" i="1"/>
  <c r="L28" i="1" s="1"/>
  <c r="K32" i="1"/>
  <c r="L32" i="1" s="1"/>
  <c r="K36" i="1"/>
  <c r="L36" i="1" s="1"/>
  <c r="K40" i="1"/>
  <c r="L40" i="1" s="1"/>
  <c r="K44" i="1"/>
  <c r="L44" i="1" s="1"/>
  <c r="K48" i="1"/>
  <c r="L48" i="1" s="1"/>
  <c r="K52" i="1"/>
  <c r="L52" i="1" s="1"/>
  <c r="K56" i="1"/>
  <c r="L56" i="1" s="1"/>
  <c r="I11" i="1"/>
  <c r="I18" i="1" l="1"/>
  <c r="I23" i="1"/>
  <c r="L10" i="1"/>
  <c r="I7" i="1" s="1"/>
</calcChain>
</file>

<file path=xl/comments1.xml><?xml version="1.0" encoding="utf-8"?>
<comments xmlns="http://schemas.openxmlformats.org/spreadsheetml/2006/main">
  <authors>
    <author>Agam PC</author>
  </authors>
  <commentList>
    <comment ref="C9" authorId="0">
      <text>
        <r>
          <rPr>
            <b/>
            <sz val="9"/>
            <color indexed="81"/>
            <rFont val="Tahoma"/>
            <family val="2"/>
          </rPr>
          <t>Select Appliance Item from Dropdown list</t>
        </r>
        <r>
          <rPr>
            <sz val="9"/>
            <color indexed="81"/>
            <rFont val="Tahoma"/>
            <family val="2"/>
          </rPr>
          <t xml:space="preserve">
</t>
        </r>
      </text>
    </comment>
    <comment ref="E9" authorId="0">
      <text>
        <r>
          <rPr>
            <b/>
            <sz val="9"/>
            <color indexed="81"/>
            <rFont val="Tahoma"/>
            <family val="2"/>
          </rPr>
          <t>Type hourly usage per day</t>
        </r>
        <r>
          <rPr>
            <sz val="9"/>
            <color indexed="81"/>
            <rFont val="Tahoma"/>
            <family val="2"/>
          </rPr>
          <t xml:space="preserve">
</t>
        </r>
      </text>
    </comment>
    <comment ref="F9" authorId="0">
      <text>
        <r>
          <rPr>
            <b/>
            <sz val="9"/>
            <color indexed="81"/>
            <rFont val="Tahoma"/>
            <family val="2"/>
          </rPr>
          <t>Type number of similar units that are used per day. If you leave it empty, it will be assumed only 1 unit</t>
        </r>
        <r>
          <rPr>
            <sz val="9"/>
            <color indexed="81"/>
            <rFont val="Tahoma"/>
            <family val="2"/>
          </rPr>
          <t xml:space="preserve">
</t>
        </r>
      </text>
    </comment>
    <comment ref="H9" authorId="0">
      <text>
        <r>
          <rPr>
            <b/>
            <sz val="9"/>
            <color indexed="81"/>
            <rFont val="Tahoma"/>
            <family val="2"/>
          </rPr>
          <t>Type number of days where appliances are used per week. If you leave it empty, it will be assumed 7 days.</t>
        </r>
        <r>
          <rPr>
            <sz val="9"/>
            <color indexed="81"/>
            <rFont val="Tahoma"/>
            <family val="2"/>
          </rPr>
          <t xml:space="preserve">
</t>
        </r>
      </text>
    </comment>
  </commentList>
</comments>
</file>

<file path=xl/sharedStrings.xml><?xml version="1.0" encoding="utf-8"?>
<sst xmlns="http://schemas.openxmlformats.org/spreadsheetml/2006/main" count="99" uniqueCount="78">
  <si>
    <t>ENERGY CONSUMPTION CALCULATOR</t>
  </si>
  <si>
    <t>No</t>
  </si>
  <si>
    <t>Appliances</t>
  </si>
  <si>
    <t># of Units</t>
  </si>
  <si>
    <t>Rating (W)</t>
  </si>
  <si>
    <t>Location</t>
  </si>
  <si>
    <t>Cost/kWh</t>
  </si>
  <si>
    <t>Description</t>
  </si>
  <si>
    <t>Watt</t>
  </si>
  <si>
    <t>Rating (Watt)</t>
  </si>
  <si>
    <t>Item</t>
  </si>
  <si>
    <t>50"</t>
  </si>
  <si>
    <t>40"</t>
  </si>
  <si>
    <t>1 PK</t>
  </si>
  <si>
    <t>WiFi Modem</t>
  </si>
  <si>
    <t>Cable TV Setup Box</t>
  </si>
  <si>
    <t>Internet Modem</t>
  </si>
  <si>
    <t>Refrigerator</t>
  </si>
  <si>
    <t>Water Heater</t>
  </si>
  <si>
    <t>Microwave</t>
  </si>
  <si>
    <t>Dispenser</t>
  </si>
  <si>
    <t>Dishwasher</t>
  </si>
  <si>
    <t>Washing Machine</t>
  </si>
  <si>
    <t>Vaccum Cleaner</t>
  </si>
  <si>
    <t>Electric Iron</t>
  </si>
  <si>
    <t>Rice Cooker</t>
  </si>
  <si>
    <t>Toaster</t>
  </si>
  <si>
    <t>Laptop</t>
  </si>
  <si>
    <t>Printer</t>
  </si>
  <si>
    <t>Scanner</t>
  </si>
  <si>
    <t>Television - Samsung</t>
  </si>
  <si>
    <t>Television - Sony</t>
  </si>
  <si>
    <t>Notes</t>
  </si>
  <si>
    <t>Air Conditioner - Panasonic</t>
  </si>
  <si>
    <t>Monthly Cost</t>
  </si>
  <si>
    <t>Hourly Usage per Day</t>
  </si>
  <si>
    <t>Efficiency (%)</t>
  </si>
  <si>
    <t>Final Rating (Watt)</t>
  </si>
  <si>
    <t>Air Conditioner - Panasonic 2</t>
  </si>
  <si>
    <t>3/4 PK</t>
  </si>
  <si>
    <t>Air Conditioner - Daikin</t>
  </si>
  <si>
    <t>LIST OF APPLIANCES</t>
  </si>
  <si>
    <t>© 2016 - Exceltemplate.net</t>
  </si>
  <si>
    <t>Voltage</t>
  </si>
  <si>
    <t>Current</t>
  </si>
  <si>
    <t>Amp(s)</t>
  </si>
  <si>
    <t>Volt(s)</t>
  </si>
  <si>
    <t>Rating</t>
  </si>
  <si>
    <t>Desktop Computer - Apple</t>
  </si>
  <si>
    <t>Mobile Phone Charger - Samsung</t>
  </si>
  <si>
    <t>Mobile Phone Charger - Iphone</t>
  </si>
  <si>
    <t>My House</t>
  </si>
  <si>
    <t>Consumption per Day</t>
  </si>
  <si>
    <t>Day Frequency Usage per Week</t>
  </si>
  <si>
    <t>Consumption per Week</t>
  </si>
  <si>
    <t>Consumption per Month</t>
  </si>
  <si>
    <t>Day Frequency Usage per Month</t>
  </si>
  <si>
    <t>Maximum consumption per day</t>
  </si>
  <si>
    <t>Average consumption per day</t>
  </si>
  <si>
    <t>kWh</t>
  </si>
  <si>
    <t>Total Monthly Cost</t>
  </si>
  <si>
    <t>$</t>
  </si>
  <si>
    <t>Water Pump</t>
  </si>
  <si>
    <t>Electric Saver</t>
  </si>
  <si>
    <t>Food Blender</t>
  </si>
  <si>
    <t>Hair Dryer</t>
  </si>
  <si>
    <t>Coffee Maker</t>
  </si>
  <si>
    <t>60W</t>
  </si>
  <si>
    <t>Incandescent Light Bulb - 60</t>
  </si>
  <si>
    <t>LED Light Bulb - 7</t>
  </si>
  <si>
    <t>LED Light Bulb - 9</t>
  </si>
  <si>
    <t>9W</t>
  </si>
  <si>
    <t>7W</t>
  </si>
  <si>
    <t>Incandescent Light Bulb - 80</t>
  </si>
  <si>
    <t>80W</t>
  </si>
  <si>
    <t>Lawn Mower</t>
  </si>
  <si>
    <t>Total Consumption per month</t>
  </si>
  <si>
    <t>Total Rating/Hour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</si>
</sst>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_(* #,##0_);_(* \(#,##0\);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0"/>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0" fillId="0" borderId="1" xfId="0" applyFill="1" applyBorder="1"/>
    <xf numFmtId="0" fontId="3" fillId="3" borderId="1" xfId="0" applyFont="1" applyFill="1" applyBorder="1"/>
    <xf numFmtId="0" fontId="4" fillId="2" borderId="0" xfId="0" applyFont="1" applyFill="1" applyAlignment="1">
      <alignment horizontal="left"/>
    </xf>
    <xf numFmtId="0" fontId="0" fillId="4" borderId="1" xfId="0" applyFill="1" applyBorder="1"/>
    <xf numFmtId="9" fontId="0" fillId="0" borderId="1" xfId="0" applyNumberFormat="1" applyFill="1" applyBorder="1"/>
    <xf numFmtId="43" fontId="0" fillId="0" borderId="1" xfId="1" applyFont="1" applyFill="1" applyBorder="1"/>
    <xf numFmtId="164" fontId="0" fillId="0" borderId="1" xfId="1" applyNumberFormat="1" applyFont="1" applyFill="1" applyBorder="1"/>
    <xf numFmtId="43" fontId="0" fillId="4" borderId="1" xfId="1" applyFont="1" applyFill="1" applyBorder="1"/>
    <xf numFmtId="0" fontId="0" fillId="4" borderId="0" xfId="0" applyFill="1"/>
    <xf numFmtId="165" fontId="0" fillId="4" borderId="1" xfId="1" applyNumberFormat="1" applyFont="1" applyFill="1" applyBorder="1"/>
    <xf numFmtId="0" fontId="5" fillId="4" borderId="0" xfId="0" applyFont="1" applyFill="1"/>
    <xf numFmtId="0" fontId="0" fillId="4" borderId="0" xfId="0" applyFill="1" applyAlignment="1">
      <alignment horizontal="right"/>
    </xf>
    <xf numFmtId="0" fontId="2" fillId="2" borderId="1" xfId="0" applyFont="1" applyFill="1" applyBorder="1"/>
    <xf numFmtId="43" fontId="0" fillId="5" borderId="1" xfId="1" applyFont="1" applyFill="1" applyBorder="1"/>
    <xf numFmtId="43" fontId="0" fillId="0" borderId="0" xfId="1" applyFont="1"/>
    <xf numFmtId="0" fontId="4" fillId="2" borderId="0" xfId="0" applyFont="1" applyFill="1" applyAlignment="1">
      <alignment horizontal="center"/>
    </xf>
    <xf numFmtId="0" fontId="0" fillId="2" borderId="0" xfId="0" applyFill="1"/>
    <xf numFmtId="43" fontId="0" fillId="4" borderId="0" xfId="1" applyFont="1" applyFill="1"/>
    <xf numFmtId="43" fontId="2" fillId="2" borderId="1" xfId="1" applyFont="1" applyFill="1" applyBorder="1"/>
    <xf numFmtId="43" fontId="3" fillId="3" borderId="1" xfId="1" applyFont="1" applyFill="1" applyBorder="1"/>
    <xf numFmtId="43" fontId="3" fillId="3" borderId="1" xfId="1" applyFont="1" applyFill="1" applyBorder="1" applyAlignment="1">
      <alignment horizontal="center" vertical="center" wrapText="1"/>
    </xf>
    <xf numFmtId="164" fontId="0" fillId="4" borderId="0" xfId="1" applyNumberFormat="1" applyFont="1" applyFill="1"/>
    <xf numFmtId="164" fontId="0" fillId="0" borderId="0" xfId="1" applyNumberFormat="1" applyFont="1"/>
    <xf numFmtId="165" fontId="0" fillId="4" borderId="0" xfId="1" applyNumberFormat="1" applyFont="1" applyFill="1"/>
    <xf numFmtId="165" fontId="0" fillId="0" borderId="0" xfId="1" applyNumberFormat="1" applyFont="1"/>
    <xf numFmtId="0" fontId="0" fillId="4" borderId="0" xfId="0" applyFill="1" applyAlignment="1">
      <alignment horizontal="center" vertical="center" wrapText="1"/>
    </xf>
    <xf numFmtId="0" fontId="3" fillId="3" borderId="4" xfId="0" applyFont="1" applyFill="1" applyBorder="1" applyAlignment="1">
      <alignment horizontal="center" vertical="center" wrapText="1"/>
    </xf>
    <xf numFmtId="43" fontId="3" fillId="3" borderId="4" xfId="1" applyFont="1" applyFill="1" applyBorder="1" applyAlignment="1">
      <alignment horizontal="center" vertical="center" wrapText="1"/>
    </xf>
    <xf numFmtId="164" fontId="3" fillId="3" borderId="4" xfId="1" applyNumberFormat="1" applyFont="1" applyFill="1" applyBorder="1" applyAlignment="1">
      <alignment horizontal="center" vertical="center" wrapText="1"/>
    </xf>
    <xf numFmtId="165" fontId="3" fillId="3" borderId="4" xfId="1" applyNumberFormat="1" applyFont="1" applyFill="1" applyBorder="1" applyAlignment="1">
      <alignment horizontal="center" vertical="center" wrapText="1"/>
    </xf>
    <xf numFmtId="43" fontId="3" fillId="3" borderId="6" xfId="1" applyFont="1" applyFill="1" applyBorder="1" applyAlignment="1">
      <alignment horizontal="center" vertical="center" wrapText="1"/>
    </xf>
    <xf numFmtId="0" fontId="0" fillId="0" borderId="0" xfId="0" applyAlignment="1">
      <alignment horizontal="center" vertical="center" wrapText="1"/>
    </xf>
    <xf numFmtId="165" fontId="5" fillId="4" borderId="0" xfId="1" applyNumberFormat="1" applyFont="1" applyFill="1"/>
    <xf numFmtId="165" fontId="0" fillId="0" borderId="1" xfId="1" applyNumberFormat="1" applyFont="1" applyFill="1" applyBorder="1"/>
    <xf numFmtId="164" fontId="3" fillId="3" borderId="2" xfId="1" applyNumberFormat="1" applyFont="1" applyFill="1" applyBorder="1" applyAlignment="1">
      <alignment horizontal="center" vertical="center" wrapText="1"/>
    </xf>
    <xf numFmtId="164" fontId="3" fillId="3" borderId="3" xfId="1" applyNumberFormat="1" applyFont="1" applyFill="1" applyBorder="1" applyAlignment="1">
      <alignment horizontal="center" vertical="center" wrapText="1"/>
    </xf>
    <xf numFmtId="43" fontId="0" fillId="4" borderId="0" xfId="1" applyNumberFormat="1" applyFont="1" applyFill="1"/>
    <xf numFmtId="43" fontId="0" fillId="4" borderId="0" xfId="0" applyNumberFormat="1" applyFill="1" applyAlignment="1">
      <alignment horizontal="left" vertical="center"/>
    </xf>
    <xf numFmtId="43" fontId="0" fillId="4" borderId="0" xfId="0" applyNumberFormat="1" applyFill="1"/>
    <xf numFmtId="43" fontId="3" fillId="3" borderId="5" xfId="1" applyNumberFormat="1" applyFont="1" applyFill="1" applyBorder="1" applyAlignment="1">
      <alignment horizontal="center" vertical="center" wrapText="1"/>
    </xf>
    <xf numFmtId="43" fontId="0" fillId="4" borderId="1" xfId="1" applyNumberFormat="1" applyFont="1" applyFill="1" applyBorder="1"/>
    <xf numFmtId="43"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53340</xdr:colOff>
      <xdr:row>1</xdr:row>
      <xdr:rowOff>15240</xdr:rowOff>
    </xdr:from>
    <xdr:to>
      <xdr:col>14</xdr:col>
      <xdr:colOff>609600</xdr:colOff>
      <xdr:row>32</xdr:row>
      <xdr:rowOff>68580</xdr:rowOff>
    </xdr:to>
    <xdr:sp macro="" textlink="">
      <xdr:nvSpPr>
        <xdr:cNvPr id="2" name="Rounded Rectangle 1"/>
        <xdr:cNvSpPr/>
      </xdr:nvSpPr>
      <xdr:spPr>
        <a:xfrm>
          <a:off x="11871960" y="198120"/>
          <a:ext cx="1828800" cy="6324600"/>
        </a:xfrm>
        <a:prstGeom prst="roundRect">
          <a:avLst/>
        </a:prstGeom>
        <a:solidFill>
          <a:schemeClr val="accent3">
            <a:lumMod val="40000"/>
            <a:lumOff val="60000"/>
          </a:schemeClr>
        </a:solidFill>
        <a:ln>
          <a:solidFill>
            <a:schemeClr val="accent3">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u="sng">
              <a:solidFill>
                <a:sysClr val="windowText" lastClr="000000"/>
              </a:solidFill>
            </a:rPr>
            <a:t>How to Use</a:t>
          </a:r>
        </a:p>
        <a:p>
          <a:pPr algn="l"/>
          <a:endParaRPr lang="en-US" sz="1100">
            <a:solidFill>
              <a:sysClr val="windowText" lastClr="000000"/>
            </a:solidFill>
          </a:endParaRPr>
        </a:p>
        <a:p>
          <a:pPr algn="l"/>
          <a:r>
            <a:rPr lang="en-US" sz="1100">
              <a:solidFill>
                <a:sysClr val="windowText" lastClr="000000"/>
              </a:solidFill>
            </a:rPr>
            <a:t>Type</a:t>
          </a:r>
          <a:r>
            <a:rPr lang="en-US" sz="1100" baseline="0">
              <a:solidFill>
                <a:sysClr val="windowText" lastClr="000000"/>
              </a:solidFill>
            </a:rPr>
            <a:t> location (optional) and Cost/kWh</a:t>
          </a:r>
          <a:endParaRPr lang="en-US" sz="1100">
            <a:solidFill>
              <a:sysClr val="windowText" lastClr="000000"/>
            </a:solidFill>
          </a:endParaRPr>
        </a:p>
        <a:p>
          <a:pPr algn="l"/>
          <a:endParaRPr lang="en-US" sz="1100">
            <a:solidFill>
              <a:sysClr val="windowText" lastClr="000000"/>
            </a:solidFill>
          </a:endParaRPr>
        </a:p>
        <a:p>
          <a:pPr algn="l"/>
          <a:r>
            <a:rPr lang="en-US" sz="1100">
              <a:solidFill>
                <a:sysClr val="windowText" lastClr="000000"/>
              </a:solidFill>
            </a:rPr>
            <a:t>Select</a:t>
          </a:r>
          <a:r>
            <a:rPr lang="en-US" sz="1100" baseline="0">
              <a:solidFill>
                <a:sysClr val="windowText" lastClr="000000"/>
              </a:solidFill>
            </a:rPr>
            <a:t> Appliance Item from dropdown list in Appliances Column</a:t>
          </a:r>
        </a:p>
        <a:p>
          <a:pPr algn="l"/>
          <a:endParaRPr lang="en-US" sz="1100" baseline="0">
            <a:solidFill>
              <a:sysClr val="windowText" lastClr="000000"/>
            </a:solidFill>
          </a:endParaRPr>
        </a:p>
        <a:p>
          <a:pPr algn="l"/>
          <a:r>
            <a:rPr lang="en-US" sz="1100" baseline="0">
              <a:solidFill>
                <a:sysClr val="windowText" lastClr="000000"/>
              </a:solidFill>
            </a:rPr>
            <a:t>Type Hourly Usage per day for selected appliance</a:t>
          </a:r>
        </a:p>
        <a:p>
          <a:pPr algn="l"/>
          <a:endParaRPr lang="en-US" sz="1100" baseline="0">
            <a:solidFill>
              <a:sysClr val="windowText" lastClr="000000"/>
            </a:solidFill>
          </a:endParaRPr>
        </a:p>
        <a:p>
          <a:pPr algn="l"/>
          <a:r>
            <a:rPr lang="en-US" sz="1100" baseline="0">
              <a:solidFill>
                <a:sysClr val="windowText" lastClr="000000"/>
              </a:solidFill>
            </a:rPr>
            <a:t>Type number of similar appliance unit (if you leave it empty, consumption per day will take 1 as defaullt number)</a:t>
          </a:r>
        </a:p>
        <a:p>
          <a:pPr algn="l"/>
          <a:endParaRPr lang="en-US" sz="1100" baseline="0">
            <a:solidFill>
              <a:sysClr val="windowText" lastClr="000000"/>
            </a:solidFill>
          </a:endParaRPr>
        </a:p>
        <a:p>
          <a:pPr algn="l"/>
          <a:r>
            <a:rPr lang="en-US" sz="1100" baseline="0">
              <a:solidFill>
                <a:sysClr val="windowText" lastClr="000000"/>
              </a:solidFill>
            </a:rPr>
            <a:t>Type day frequency usage per week (if you leave it empty, consumption per week will take 7 as default value)</a:t>
          </a:r>
        </a:p>
        <a:p>
          <a:pPr algn="l"/>
          <a:endParaRPr lang="en-US" sz="1100" baseline="0">
            <a:solidFill>
              <a:sysClr val="windowText" lastClr="000000"/>
            </a:solidFill>
          </a:endParaRPr>
        </a:p>
        <a:p>
          <a:pPr algn="l"/>
          <a:r>
            <a:rPr lang="en-US" sz="1100" baseline="0">
              <a:solidFill>
                <a:sysClr val="windowText" lastClr="000000"/>
              </a:solidFill>
            </a:rPr>
            <a:t>Type day frequency usage per month (if you leave it empty, consumption per month will take 30 as defaullt # of days)</a:t>
          </a: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1</xdr:row>
      <xdr:rowOff>15240</xdr:rowOff>
    </xdr:from>
    <xdr:to>
      <xdr:col>10</xdr:col>
      <xdr:colOff>739140</xdr:colOff>
      <xdr:row>24</xdr:row>
      <xdr:rowOff>53340</xdr:rowOff>
    </xdr:to>
    <xdr:sp macro="" textlink="">
      <xdr:nvSpPr>
        <xdr:cNvPr id="2" name="Rounded Rectangle 1"/>
        <xdr:cNvSpPr/>
      </xdr:nvSpPr>
      <xdr:spPr>
        <a:xfrm>
          <a:off x="8999220" y="198120"/>
          <a:ext cx="2225040" cy="4290060"/>
        </a:xfrm>
        <a:prstGeom prst="roundRect">
          <a:avLst/>
        </a:prstGeom>
        <a:solidFill>
          <a:schemeClr val="accent3">
            <a:lumMod val="60000"/>
            <a:lumOff val="40000"/>
          </a:schemeClr>
        </a:solidFill>
        <a:ln>
          <a:solidFill>
            <a:schemeClr val="accent3">
              <a:lumMod val="20000"/>
              <a:lumOff val="8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b="1" u="sng">
              <a:solidFill>
                <a:sysClr val="windowText" lastClr="000000"/>
              </a:solidFill>
            </a:rPr>
            <a:t>Notes :</a:t>
          </a:r>
        </a:p>
        <a:p>
          <a:pPr algn="l"/>
          <a:endParaRPr lang="en-US" sz="1100">
            <a:solidFill>
              <a:sysClr val="windowText" lastClr="000000"/>
            </a:solidFill>
          </a:endParaRPr>
        </a:p>
        <a:p>
          <a:pPr algn="l"/>
          <a:r>
            <a:rPr lang="en-US" sz="1100">
              <a:solidFill>
                <a:sysClr val="windowText" lastClr="000000"/>
              </a:solidFill>
            </a:rPr>
            <a:t>Type Item Name in Item Column. It must be a unique name</a:t>
          </a:r>
        </a:p>
        <a:p>
          <a:pPr algn="l"/>
          <a:endParaRPr lang="en-US" sz="1100">
            <a:solidFill>
              <a:sysClr val="windowText" lastClr="000000"/>
            </a:solidFill>
          </a:endParaRPr>
        </a:p>
        <a:p>
          <a:pPr algn="l"/>
          <a:r>
            <a:rPr lang="en-US" sz="1100">
              <a:solidFill>
                <a:sysClr val="windowText" lastClr="000000"/>
              </a:solidFill>
            </a:rPr>
            <a:t>Type</a:t>
          </a:r>
          <a:r>
            <a:rPr lang="en-US" sz="1100" baseline="0">
              <a:solidFill>
                <a:sysClr val="windowText" lastClr="000000"/>
              </a:solidFill>
            </a:rPr>
            <a:t> Rating in Rating Column in Watt unit. If you can't find Watt information in your item specification, you can use box below to convert Voltage and Current specification into Watt unit and copy its value into respective boxes</a:t>
          </a:r>
        </a:p>
        <a:p>
          <a:pPr algn="l"/>
          <a:endParaRPr lang="en-US" sz="1100" baseline="0">
            <a:solidFill>
              <a:sysClr val="windowText" lastClr="000000"/>
            </a:solidFill>
          </a:endParaRPr>
        </a:p>
        <a:p>
          <a:pPr algn="l"/>
          <a:r>
            <a:rPr lang="en-US" sz="1100" baseline="0">
              <a:solidFill>
                <a:sysClr val="windowText" lastClr="000000"/>
              </a:solidFill>
            </a:rPr>
            <a:t>Efficiency Rating column is optional. You can leave it empty.</a:t>
          </a:r>
        </a:p>
        <a:p>
          <a:pPr algn="l"/>
          <a:endParaRPr lang="en-US" sz="1100" baseline="0">
            <a:solidFill>
              <a:sysClr val="windowText" lastClr="000000"/>
            </a:solidFill>
          </a:endParaRPr>
        </a:p>
        <a:p>
          <a:pPr algn="l"/>
          <a:r>
            <a:rPr lang="en-US" sz="1100" baseline="0">
              <a:solidFill>
                <a:sysClr val="windowText" lastClr="000000"/>
              </a:solidFill>
            </a:rPr>
            <a:t>Description and Notes columns are optional as well.</a:t>
          </a:r>
        </a:p>
        <a:p>
          <a:pPr algn="l"/>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5"/>
  <sheetViews>
    <sheetView workbookViewId="0">
      <selection activeCell="B7" sqref="B7"/>
    </sheetView>
  </sheetViews>
  <sheetFormatPr defaultColWidth="0" defaultRowHeight="14.4" zeroHeight="1" x14ac:dyDescent="0.3"/>
  <cols>
    <col min="1" max="1" width="5.33203125" customWidth="1"/>
    <col min="2" max="2" width="4" style="25" customWidth="1"/>
    <col min="3" max="3" width="30" customWidth="1"/>
    <col min="4" max="4" width="14.77734375" style="15" customWidth="1"/>
    <col min="5" max="5" width="14.77734375" style="23" customWidth="1"/>
    <col min="6" max="6" width="14.77734375" style="25" customWidth="1"/>
    <col min="7" max="7" width="14.77734375" style="42" customWidth="1"/>
    <col min="8" max="8" width="14.77734375" style="23" customWidth="1"/>
    <col min="9" max="9" width="14.77734375" style="15" customWidth="1"/>
    <col min="10" max="10" width="14.77734375" style="23" customWidth="1"/>
    <col min="11" max="12" width="14.77734375" style="15" customWidth="1"/>
    <col min="13" max="13" width="9.6640625" customWidth="1"/>
    <col min="14" max="14" width="8.88671875" customWidth="1"/>
    <col min="15" max="15" width="10.88671875" customWidth="1"/>
    <col min="16" max="16384" width="8.88671875" hidden="1"/>
  </cols>
  <sheetData>
    <row r="1" spans="1:15" x14ac:dyDescent="0.3">
      <c r="A1" s="9"/>
      <c r="B1" s="24"/>
      <c r="C1" s="9"/>
      <c r="D1" s="18"/>
      <c r="E1" s="22"/>
      <c r="F1" s="24"/>
      <c r="G1" s="37"/>
      <c r="H1" s="22"/>
      <c r="I1" s="18"/>
      <c r="J1" s="22"/>
      <c r="K1" s="18"/>
      <c r="L1" s="18"/>
      <c r="M1" s="9"/>
      <c r="N1" s="9"/>
      <c r="O1" s="9"/>
    </row>
    <row r="2" spans="1:15" ht="18" x14ac:dyDescent="0.35">
      <c r="A2" s="17"/>
      <c r="B2" s="16" t="s">
        <v>0</v>
      </c>
      <c r="C2" s="16"/>
      <c r="D2" s="16"/>
      <c r="E2" s="16"/>
      <c r="F2" s="16"/>
      <c r="G2" s="16"/>
      <c r="H2" s="16"/>
      <c r="I2" s="16"/>
      <c r="J2" s="16"/>
      <c r="K2" s="16"/>
      <c r="L2" s="16"/>
      <c r="M2" s="9"/>
      <c r="N2" s="9"/>
      <c r="O2" s="9"/>
    </row>
    <row r="3" spans="1:15" x14ac:dyDescent="0.3">
      <c r="A3" s="9"/>
      <c r="B3" s="24"/>
      <c r="C3" s="9"/>
      <c r="D3" s="18"/>
      <c r="E3" s="22"/>
      <c r="F3" s="24"/>
      <c r="G3" s="37"/>
      <c r="H3" s="22"/>
      <c r="I3" s="18"/>
      <c r="J3" s="22"/>
      <c r="K3" s="18"/>
      <c r="L3" s="18"/>
      <c r="M3" s="9"/>
      <c r="N3" s="9"/>
      <c r="O3" s="9"/>
    </row>
    <row r="4" spans="1:15" x14ac:dyDescent="0.3">
      <c r="A4" s="9"/>
      <c r="B4" s="24" t="s">
        <v>5</v>
      </c>
      <c r="C4" s="9"/>
      <c r="D4" s="6" t="s">
        <v>51</v>
      </c>
      <c r="E4" s="22"/>
      <c r="F4" s="24"/>
      <c r="G4" s="38" t="s">
        <v>57</v>
      </c>
      <c r="H4" s="24"/>
      <c r="I4" s="14">
        <f>IF(J4="kWh",SUM(G10:G59),SUM(G10:G59)*1000)</f>
        <v>11.328999999999999</v>
      </c>
      <c r="J4" s="22" t="s">
        <v>59</v>
      </c>
      <c r="K4" s="18"/>
      <c r="L4" s="18"/>
      <c r="M4" s="9"/>
      <c r="N4" s="9"/>
      <c r="O4" s="9"/>
    </row>
    <row r="5" spans="1:15" x14ac:dyDescent="0.3">
      <c r="A5" s="9"/>
      <c r="B5" s="24" t="s">
        <v>6</v>
      </c>
      <c r="C5" s="9"/>
      <c r="D5" s="6">
        <v>0.75</v>
      </c>
      <c r="E5" s="22" t="s">
        <v>61</v>
      </c>
      <c r="F5" s="24"/>
      <c r="G5" s="39" t="s">
        <v>58</v>
      </c>
      <c r="H5" s="22"/>
      <c r="I5" s="14">
        <f>IF(J5="kWh",SUM(K10:K59)/30,SUM(K10:K59)*1000/30)</f>
        <v>9.782333333333332</v>
      </c>
      <c r="J5" s="22" t="s">
        <v>59</v>
      </c>
      <c r="K5" s="18"/>
      <c r="L5" s="18"/>
      <c r="M5" s="9"/>
      <c r="N5" s="9"/>
      <c r="O5" s="9"/>
    </row>
    <row r="6" spans="1:15" x14ac:dyDescent="0.3">
      <c r="A6" s="9"/>
      <c r="B6" s="24" t="s">
        <v>77</v>
      </c>
      <c r="C6" s="9"/>
      <c r="D6" s="14">
        <f>SUM(D10:D59)</f>
        <v>3949</v>
      </c>
      <c r="E6" s="22" t="s">
        <v>8</v>
      </c>
      <c r="F6" s="24"/>
      <c r="G6" s="39" t="s">
        <v>76</v>
      </c>
      <c r="H6" s="22"/>
      <c r="I6" s="14">
        <f>IF(J6="kWh",SUM(K10:K59),SUM(K10:K59)*1000)</f>
        <v>293.46999999999997</v>
      </c>
      <c r="J6" s="22" t="s">
        <v>59</v>
      </c>
      <c r="K6" s="18"/>
      <c r="L6" s="18"/>
      <c r="M6" s="9"/>
      <c r="N6" s="9"/>
      <c r="O6" s="9"/>
    </row>
    <row r="7" spans="1:15" x14ac:dyDescent="0.3">
      <c r="A7" s="9"/>
      <c r="B7" s="24"/>
      <c r="C7" s="9"/>
      <c r="D7" s="18"/>
      <c r="E7" s="22"/>
      <c r="F7" s="24"/>
      <c r="G7" s="37" t="s">
        <v>60</v>
      </c>
      <c r="H7" s="22"/>
      <c r="I7" s="14">
        <f>SUM(L10:L59)</f>
        <v>220.10249999999999</v>
      </c>
      <c r="J7" s="22" t="str">
        <f>E5</f>
        <v>$</v>
      </c>
      <c r="K7" s="18"/>
      <c r="L7" s="18"/>
      <c r="M7" s="9"/>
      <c r="N7" s="9"/>
      <c r="O7" s="9"/>
    </row>
    <row r="8" spans="1:15" x14ac:dyDescent="0.3">
      <c r="A8" s="9"/>
      <c r="B8" s="24"/>
      <c r="C8" s="9"/>
      <c r="D8" s="18"/>
      <c r="E8" s="22"/>
      <c r="F8" s="24"/>
      <c r="G8" s="37"/>
      <c r="H8" s="22"/>
      <c r="I8" s="18"/>
      <c r="J8" s="22"/>
      <c r="K8" s="18"/>
      <c r="L8" s="18"/>
      <c r="M8" s="9"/>
      <c r="N8" s="9"/>
      <c r="O8" s="9"/>
    </row>
    <row r="9" spans="1:15" s="32" customFormat="1" ht="58.2" customHeight="1" x14ac:dyDescent="0.3">
      <c r="A9" s="26"/>
      <c r="B9" s="30" t="s">
        <v>1</v>
      </c>
      <c r="C9" s="27" t="s">
        <v>2</v>
      </c>
      <c r="D9" s="28" t="s">
        <v>4</v>
      </c>
      <c r="E9" s="29" t="s">
        <v>35</v>
      </c>
      <c r="F9" s="30" t="s">
        <v>3</v>
      </c>
      <c r="G9" s="40" t="s">
        <v>52</v>
      </c>
      <c r="H9" s="35" t="s">
        <v>53</v>
      </c>
      <c r="I9" s="21" t="s">
        <v>54</v>
      </c>
      <c r="J9" s="36" t="s">
        <v>56</v>
      </c>
      <c r="K9" s="31" t="s">
        <v>55</v>
      </c>
      <c r="L9" s="28" t="s">
        <v>34</v>
      </c>
      <c r="M9" s="26"/>
      <c r="N9" s="26"/>
      <c r="O9" s="26"/>
    </row>
    <row r="10" spans="1:15" x14ac:dyDescent="0.3">
      <c r="A10" s="9"/>
      <c r="B10" s="10">
        <v>1</v>
      </c>
      <c r="C10" s="1" t="s">
        <v>30</v>
      </c>
      <c r="D10" s="8">
        <f>IFERROR(INDEX(Rating,MATCH(C10,Appliances,0),0),"")</f>
        <v>150</v>
      </c>
      <c r="E10" s="7">
        <v>5</v>
      </c>
      <c r="F10" s="34">
        <v>1</v>
      </c>
      <c r="G10" s="41">
        <f>IF(C10&lt;&gt;"",IF(F10&lt;&gt;"",D10*E10*F10/1000,D10*E10/1000),"")</f>
        <v>0.75</v>
      </c>
      <c r="H10" s="7">
        <v>7</v>
      </c>
      <c r="I10" s="8">
        <f>IF(G10&lt;&gt;"",IF(H10&lt;&gt;"",G10*H10,G10*7),"")</f>
        <v>5.25</v>
      </c>
      <c r="J10" s="7">
        <v>30</v>
      </c>
      <c r="K10" s="8">
        <f>IF(G10&lt;&gt;"",IF(J10&lt;&gt;"",G10*J10,G10*30),"")</f>
        <v>22.5</v>
      </c>
      <c r="L10" s="8">
        <f>IF(K10&lt;&gt;"",K10*$D$5,"")</f>
        <v>16.875</v>
      </c>
      <c r="M10" s="9"/>
      <c r="N10" s="9"/>
      <c r="O10" s="9"/>
    </row>
    <row r="11" spans="1:15" x14ac:dyDescent="0.3">
      <c r="A11" s="9"/>
      <c r="B11" s="10">
        <v>2</v>
      </c>
      <c r="C11" s="1" t="s">
        <v>33</v>
      </c>
      <c r="D11" s="8">
        <f>IFERROR(INDEX(Rating,MATCH(C11,Appliances,0),0),"")</f>
        <v>480</v>
      </c>
      <c r="E11" s="7">
        <v>6</v>
      </c>
      <c r="F11" s="34">
        <v>1</v>
      </c>
      <c r="G11" s="41">
        <f t="shared" ref="G11:G59" si="0">IF(C11&lt;&gt;"",IF(F11&lt;&gt;"",D11*E11*F11/1000,D11*E11/1000),"")</f>
        <v>2.88</v>
      </c>
      <c r="H11" s="7">
        <v>7</v>
      </c>
      <c r="I11" s="8">
        <f t="shared" ref="I11:I59" si="1">IF(G11&lt;&gt;"",IF(H11&lt;&gt;"",G11*H11,G11*7),"")</f>
        <v>20.16</v>
      </c>
      <c r="J11" s="7">
        <v>30</v>
      </c>
      <c r="K11" s="8">
        <f t="shared" ref="K11:K59" si="2">IF(G11&lt;&gt;"",IF(J11&lt;&gt;"",G11*J11,G11*30),"")</f>
        <v>86.399999999999991</v>
      </c>
      <c r="L11" s="8">
        <f>IF(K11&lt;&gt;"",K11*$D$5,"")</f>
        <v>64.8</v>
      </c>
      <c r="M11" s="9"/>
      <c r="N11" s="9"/>
      <c r="O11" s="9"/>
    </row>
    <row r="12" spans="1:15" x14ac:dyDescent="0.3">
      <c r="A12" s="9"/>
      <c r="B12" s="10">
        <v>3</v>
      </c>
      <c r="C12" s="1" t="s">
        <v>38</v>
      </c>
      <c r="D12" s="8">
        <f>IFERROR(INDEX(Rating,MATCH(C12,Appliances,0),0),"")</f>
        <v>400</v>
      </c>
      <c r="E12" s="7">
        <v>1</v>
      </c>
      <c r="F12" s="34"/>
      <c r="G12" s="41">
        <f t="shared" si="0"/>
        <v>0.4</v>
      </c>
      <c r="H12" s="7"/>
      <c r="I12" s="8">
        <f t="shared" si="1"/>
        <v>2.8000000000000003</v>
      </c>
      <c r="J12" s="7"/>
      <c r="K12" s="8">
        <f t="shared" si="2"/>
        <v>12</v>
      </c>
      <c r="L12" s="8">
        <f>IF(K12&lt;&gt;"",K12*$D$5,"")</f>
        <v>9</v>
      </c>
      <c r="M12" s="9"/>
      <c r="N12" s="9"/>
      <c r="O12" s="9"/>
    </row>
    <row r="13" spans="1:15" x14ac:dyDescent="0.3">
      <c r="A13" s="9"/>
      <c r="B13" s="10">
        <v>4</v>
      </c>
      <c r="C13" s="1" t="s">
        <v>14</v>
      </c>
      <c r="D13" s="8">
        <f>IFERROR(INDEX(Rating,MATCH(C13,Appliances,0),0),"")</f>
        <v>10</v>
      </c>
      <c r="E13" s="7">
        <v>24</v>
      </c>
      <c r="F13" s="34"/>
      <c r="G13" s="41">
        <f t="shared" si="0"/>
        <v>0.24</v>
      </c>
      <c r="H13" s="7"/>
      <c r="I13" s="8">
        <f t="shared" si="1"/>
        <v>1.68</v>
      </c>
      <c r="J13" s="7"/>
      <c r="K13" s="8">
        <f t="shared" si="2"/>
        <v>7.1999999999999993</v>
      </c>
      <c r="L13" s="8">
        <f>IF(K13&lt;&gt;"",K13*$D$5,"")</f>
        <v>5.3999999999999995</v>
      </c>
      <c r="M13" s="9"/>
      <c r="N13" s="9"/>
      <c r="O13" s="9"/>
    </row>
    <row r="14" spans="1:15" x14ac:dyDescent="0.3">
      <c r="A14" s="9"/>
      <c r="B14" s="10">
        <v>5</v>
      </c>
      <c r="C14" s="1" t="s">
        <v>15</v>
      </c>
      <c r="D14" s="8">
        <f>IFERROR(INDEX(Rating,MATCH(C14,Appliances,0),0),"")</f>
        <v>25</v>
      </c>
      <c r="E14" s="7">
        <v>24</v>
      </c>
      <c r="F14" s="34"/>
      <c r="G14" s="41">
        <f t="shared" si="0"/>
        <v>0.6</v>
      </c>
      <c r="H14" s="7"/>
      <c r="I14" s="8">
        <f t="shared" si="1"/>
        <v>4.2</v>
      </c>
      <c r="J14" s="7"/>
      <c r="K14" s="8">
        <f t="shared" si="2"/>
        <v>18</v>
      </c>
      <c r="L14" s="8">
        <f>IF(K14&lt;&gt;"",K14*$D$5,"")</f>
        <v>13.5</v>
      </c>
      <c r="M14" s="9"/>
      <c r="N14" s="9"/>
      <c r="O14" s="9"/>
    </row>
    <row r="15" spans="1:15" x14ac:dyDescent="0.3">
      <c r="A15" s="9"/>
      <c r="B15" s="10">
        <v>6</v>
      </c>
      <c r="C15" s="1" t="s">
        <v>16</v>
      </c>
      <c r="D15" s="8">
        <f>IFERROR(INDEX(Rating,MATCH(C15,Appliances,0),0),"")</f>
        <v>10</v>
      </c>
      <c r="E15" s="7">
        <v>24</v>
      </c>
      <c r="F15" s="34">
        <v>1</v>
      </c>
      <c r="G15" s="41">
        <f t="shared" si="0"/>
        <v>0.24</v>
      </c>
      <c r="H15" s="7"/>
      <c r="I15" s="8">
        <f t="shared" si="1"/>
        <v>1.68</v>
      </c>
      <c r="J15" s="7"/>
      <c r="K15" s="8">
        <f t="shared" si="2"/>
        <v>7.1999999999999993</v>
      </c>
      <c r="L15" s="8">
        <f>IF(K15&lt;&gt;"",K15*$D$5,"")</f>
        <v>5.3999999999999995</v>
      </c>
      <c r="M15" s="9"/>
      <c r="N15" s="9"/>
      <c r="O15" s="9"/>
    </row>
    <row r="16" spans="1:15" x14ac:dyDescent="0.3">
      <c r="A16" s="9"/>
      <c r="B16" s="10">
        <v>7</v>
      </c>
      <c r="C16" s="1" t="s">
        <v>49</v>
      </c>
      <c r="D16" s="8">
        <f>IFERROR(INDEX(Rating,MATCH(C16,Appliances,0),0),"")</f>
        <v>3</v>
      </c>
      <c r="E16" s="7">
        <v>3</v>
      </c>
      <c r="F16" s="34">
        <v>1</v>
      </c>
      <c r="G16" s="41">
        <f t="shared" si="0"/>
        <v>8.9999999999999993E-3</v>
      </c>
      <c r="H16" s="7">
        <v>7</v>
      </c>
      <c r="I16" s="8">
        <f t="shared" si="1"/>
        <v>6.3E-2</v>
      </c>
      <c r="J16" s="7"/>
      <c r="K16" s="8">
        <f t="shared" si="2"/>
        <v>0.26999999999999996</v>
      </c>
      <c r="L16" s="8">
        <f>IF(K16&lt;&gt;"",K16*$D$5,"")</f>
        <v>0.20249999999999996</v>
      </c>
      <c r="M16" s="9"/>
      <c r="N16" s="9"/>
      <c r="O16" s="9"/>
    </row>
    <row r="17" spans="1:15" x14ac:dyDescent="0.3">
      <c r="A17" s="9"/>
      <c r="B17" s="10">
        <v>8</v>
      </c>
      <c r="C17" s="1" t="s">
        <v>19</v>
      </c>
      <c r="D17" s="8">
        <f>IFERROR(INDEX(Rating,MATCH(C17,Appliances,0),0),"")</f>
        <v>600</v>
      </c>
      <c r="E17" s="7">
        <v>0.5</v>
      </c>
      <c r="F17" s="34">
        <v>1</v>
      </c>
      <c r="G17" s="41">
        <f t="shared" si="0"/>
        <v>0.3</v>
      </c>
      <c r="H17" s="7">
        <v>5</v>
      </c>
      <c r="I17" s="8">
        <f t="shared" si="1"/>
        <v>1.5</v>
      </c>
      <c r="J17" s="7"/>
      <c r="K17" s="8">
        <f t="shared" si="2"/>
        <v>9</v>
      </c>
      <c r="L17" s="8">
        <f>IF(K17&lt;&gt;"",K17*$D$5,"")</f>
        <v>6.75</v>
      </c>
      <c r="M17" s="9"/>
      <c r="N17" s="9"/>
      <c r="O17" s="9"/>
    </row>
    <row r="18" spans="1:15" x14ac:dyDescent="0.3">
      <c r="A18" s="9"/>
      <c r="B18" s="10">
        <v>9</v>
      </c>
      <c r="C18" s="1" t="s">
        <v>17</v>
      </c>
      <c r="D18" s="8">
        <f>IFERROR(INDEX(Rating,MATCH(C18,Appliances,0),0),"")</f>
        <v>105</v>
      </c>
      <c r="E18" s="7">
        <v>24</v>
      </c>
      <c r="F18" s="34">
        <v>1</v>
      </c>
      <c r="G18" s="41">
        <f t="shared" si="0"/>
        <v>2.52</v>
      </c>
      <c r="H18" s="7">
        <v>7</v>
      </c>
      <c r="I18" s="8">
        <f t="shared" si="1"/>
        <v>17.64</v>
      </c>
      <c r="J18" s="7"/>
      <c r="K18" s="8">
        <f t="shared" si="2"/>
        <v>75.599999999999994</v>
      </c>
      <c r="L18" s="8">
        <f>IF(K18&lt;&gt;"",K18*$D$5,"")</f>
        <v>56.699999999999996</v>
      </c>
      <c r="M18" s="9"/>
      <c r="N18" s="9"/>
      <c r="O18" s="9"/>
    </row>
    <row r="19" spans="1:15" x14ac:dyDescent="0.3">
      <c r="A19" s="9"/>
      <c r="B19" s="10">
        <v>10</v>
      </c>
      <c r="C19" s="1" t="s">
        <v>66</v>
      </c>
      <c r="D19" s="8">
        <f>IFERROR(INDEX(Rating,MATCH(C19,Appliances,0),0),"")</f>
        <v>600</v>
      </c>
      <c r="E19" s="7">
        <v>1</v>
      </c>
      <c r="F19" s="34">
        <v>1</v>
      </c>
      <c r="G19" s="41">
        <f t="shared" si="0"/>
        <v>0.6</v>
      </c>
      <c r="H19" s="7">
        <v>5</v>
      </c>
      <c r="I19" s="8">
        <f t="shared" si="1"/>
        <v>3</v>
      </c>
      <c r="J19" s="7">
        <v>20</v>
      </c>
      <c r="K19" s="8">
        <f t="shared" si="2"/>
        <v>12</v>
      </c>
      <c r="L19" s="8">
        <f>IF(K19&lt;&gt;"",K19*$D$5,"")</f>
        <v>9</v>
      </c>
      <c r="M19" s="9"/>
      <c r="N19" s="9"/>
      <c r="O19" s="9"/>
    </row>
    <row r="20" spans="1:15" x14ac:dyDescent="0.3">
      <c r="A20" s="9"/>
      <c r="B20" s="10">
        <v>11</v>
      </c>
      <c r="C20" s="1" t="s">
        <v>26</v>
      </c>
      <c r="D20" s="8">
        <f>IFERROR(INDEX(Rating,MATCH(C20,Appliances,0),0),"")</f>
        <v>600</v>
      </c>
      <c r="E20" s="7">
        <v>0.5</v>
      </c>
      <c r="F20" s="34">
        <v>1</v>
      </c>
      <c r="G20" s="41">
        <f t="shared" si="0"/>
        <v>0.3</v>
      </c>
      <c r="H20" s="7">
        <v>5</v>
      </c>
      <c r="I20" s="8">
        <f t="shared" si="1"/>
        <v>1.5</v>
      </c>
      <c r="J20" s="7">
        <v>20</v>
      </c>
      <c r="K20" s="8">
        <f t="shared" si="2"/>
        <v>6</v>
      </c>
      <c r="L20" s="8">
        <f>IF(K20&lt;&gt;"",K20*$D$5,"")</f>
        <v>4.5</v>
      </c>
      <c r="M20" s="9"/>
      <c r="N20" s="9"/>
      <c r="O20" s="9"/>
    </row>
    <row r="21" spans="1:15" x14ac:dyDescent="0.3">
      <c r="A21" s="9"/>
      <c r="B21" s="10">
        <v>12</v>
      </c>
      <c r="C21" s="1" t="s">
        <v>27</v>
      </c>
      <c r="D21" s="8">
        <f>IFERROR(INDEX(Rating,MATCH(C21,Appliances,0),0),"")</f>
        <v>50</v>
      </c>
      <c r="E21" s="7">
        <v>3</v>
      </c>
      <c r="F21" s="34">
        <v>1</v>
      </c>
      <c r="G21" s="41">
        <f t="shared" si="0"/>
        <v>0.15</v>
      </c>
      <c r="H21" s="7">
        <v>7</v>
      </c>
      <c r="I21" s="8">
        <f t="shared" si="1"/>
        <v>1.05</v>
      </c>
      <c r="J21" s="7"/>
      <c r="K21" s="8">
        <f t="shared" si="2"/>
        <v>4.5</v>
      </c>
      <c r="L21" s="8">
        <f>IF(K21&lt;&gt;"",K21*$D$5,"")</f>
        <v>3.375</v>
      </c>
      <c r="M21" s="9"/>
      <c r="N21" s="9"/>
      <c r="O21" s="9"/>
    </row>
    <row r="22" spans="1:15" x14ac:dyDescent="0.3">
      <c r="A22" s="9"/>
      <c r="B22" s="10">
        <v>13</v>
      </c>
      <c r="C22" s="1" t="s">
        <v>24</v>
      </c>
      <c r="D22" s="8">
        <f>IFERROR(INDEX(Rating,MATCH(C22,Appliances,0),0),"")</f>
        <v>400</v>
      </c>
      <c r="E22" s="7">
        <v>3</v>
      </c>
      <c r="F22" s="34">
        <v>1</v>
      </c>
      <c r="G22" s="41">
        <f t="shared" si="0"/>
        <v>1.2</v>
      </c>
      <c r="H22" s="7">
        <v>2</v>
      </c>
      <c r="I22" s="8">
        <f t="shared" si="1"/>
        <v>2.4</v>
      </c>
      <c r="J22" s="7">
        <v>8</v>
      </c>
      <c r="K22" s="8">
        <f t="shared" si="2"/>
        <v>9.6</v>
      </c>
      <c r="L22" s="8">
        <f>IF(K22&lt;&gt;"",K22*$D$5,"")</f>
        <v>7.1999999999999993</v>
      </c>
      <c r="M22" s="9"/>
      <c r="N22" s="9"/>
      <c r="O22" s="9"/>
    </row>
    <row r="23" spans="1:15" x14ac:dyDescent="0.3">
      <c r="A23" s="9"/>
      <c r="B23" s="10">
        <v>14</v>
      </c>
      <c r="C23" s="1" t="s">
        <v>22</v>
      </c>
      <c r="D23" s="8">
        <f>IFERROR(INDEX(Rating,MATCH(C23,Appliances,0),0),"")</f>
        <v>500</v>
      </c>
      <c r="E23" s="7">
        <v>1</v>
      </c>
      <c r="F23" s="34">
        <v>1</v>
      </c>
      <c r="G23" s="41">
        <f t="shared" si="0"/>
        <v>0.5</v>
      </c>
      <c r="H23" s="7">
        <v>2</v>
      </c>
      <c r="I23" s="8">
        <f t="shared" si="1"/>
        <v>1</v>
      </c>
      <c r="J23" s="7">
        <v>8</v>
      </c>
      <c r="K23" s="8">
        <f t="shared" si="2"/>
        <v>4</v>
      </c>
      <c r="L23" s="8">
        <f>IF(K23&lt;&gt;"",K23*$D$5,"")</f>
        <v>3</v>
      </c>
      <c r="M23" s="9"/>
      <c r="N23" s="9"/>
      <c r="O23" s="9"/>
    </row>
    <row r="24" spans="1:15" x14ac:dyDescent="0.3">
      <c r="A24" s="9"/>
      <c r="B24" s="10">
        <v>15</v>
      </c>
      <c r="C24" s="1" t="s">
        <v>69</v>
      </c>
      <c r="D24" s="8">
        <f>IFERROR(INDEX(Rating,MATCH(C24,Appliances,0),0),"")</f>
        <v>7</v>
      </c>
      <c r="E24" s="7">
        <v>10</v>
      </c>
      <c r="F24" s="34">
        <v>4</v>
      </c>
      <c r="G24" s="41">
        <f t="shared" si="0"/>
        <v>0.28000000000000003</v>
      </c>
      <c r="H24" s="7">
        <v>7</v>
      </c>
      <c r="I24" s="8">
        <f t="shared" si="1"/>
        <v>1.9600000000000002</v>
      </c>
      <c r="J24" s="7"/>
      <c r="K24" s="8">
        <f t="shared" si="2"/>
        <v>8.4</v>
      </c>
      <c r="L24" s="8">
        <f>IF(K24&lt;&gt;"",K24*$D$5,"")</f>
        <v>6.3000000000000007</v>
      </c>
      <c r="M24" s="9"/>
      <c r="N24" s="9"/>
      <c r="O24" s="9"/>
    </row>
    <row r="25" spans="1:15" x14ac:dyDescent="0.3">
      <c r="A25" s="9"/>
      <c r="B25" s="10">
        <v>16</v>
      </c>
      <c r="C25" s="1" t="s">
        <v>70</v>
      </c>
      <c r="D25" s="8">
        <f>IFERROR(INDEX(Rating,MATCH(C25,Appliances,0),0),"")</f>
        <v>9</v>
      </c>
      <c r="E25" s="7">
        <v>10</v>
      </c>
      <c r="F25" s="34">
        <v>4</v>
      </c>
      <c r="G25" s="41">
        <f t="shared" si="0"/>
        <v>0.36</v>
      </c>
      <c r="H25" s="7">
        <v>7</v>
      </c>
      <c r="I25" s="8">
        <f t="shared" si="1"/>
        <v>2.52</v>
      </c>
      <c r="J25" s="7"/>
      <c r="K25" s="8">
        <f t="shared" si="2"/>
        <v>10.799999999999999</v>
      </c>
      <c r="L25" s="8">
        <f>IF(K25&lt;&gt;"",K25*$D$5,"")</f>
        <v>8.1</v>
      </c>
      <c r="M25" s="9"/>
      <c r="N25" s="9"/>
      <c r="O25" s="9"/>
    </row>
    <row r="26" spans="1:15" x14ac:dyDescent="0.3">
      <c r="A26" s="9"/>
      <c r="B26" s="10">
        <v>17</v>
      </c>
      <c r="C26" s="1"/>
      <c r="D26" s="8" t="str">
        <f>IFERROR(INDEX(Rating,MATCH(C26,Appliances,0),0),"")</f>
        <v/>
      </c>
      <c r="E26" s="7"/>
      <c r="F26" s="34"/>
      <c r="G26" s="41" t="str">
        <f t="shared" si="0"/>
        <v/>
      </c>
      <c r="H26" s="7"/>
      <c r="I26" s="8" t="str">
        <f t="shared" si="1"/>
        <v/>
      </c>
      <c r="J26" s="7"/>
      <c r="K26" s="8" t="str">
        <f t="shared" si="2"/>
        <v/>
      </c>
      <c r="L26" s="8" t="str">
        <f>IF(K26&lt;&gt;"",K26*$D$5,"")</f>
        <v/>
      </c>
      <c r="M26" s="9"/>
      <c r="N26" s="9"/>
      <c r="O26" s="9"/>
    </row>
    <row r="27" spans="1:15" x14ac:dyDescent="0.3">
      <c r="A27" s="9"/>
      <c r="B27" s="10">
        <v>18</v>
      </c>
      <c r="C27" s="1"/>
      <c r="D27" s="8" t="str">
        <f>IFERROR(INDEX(Rating,MATCH(C27,Appliances,0),0),"")</f>
        <v/>
      </c>
      <c r="E27" s="7"/>
      <c r="F27" s="34"/>
      <c r="G27" s="41" t="str">
        <f t="shared" si="0"/>
        <v/>
      </c>
      <c r="H27" s="7"/>
      <c r="I27" s="8" t="str">
        <f t="shared" si="1"/>
        <v/>
      </c>
      <c r="J27" s="7"/>
      <c r="K27" s="8" t="str">
        <f t="shared" si="2"/>
        <v/>
      </c>
      <c r="L27" s="8" t="str">
        <f>IF(K27&lt;&gt;"",K27*$D$5,"")</f>
        <v/>
      </c>
      <c r="M27" s="9"/>
      <c r="N27" s="9"/>
      <c r="O27" s="9"/>
    </row>
    <row r="28" spans="1:15" x14ac:dyDescent="0.3">
      <c r="A28" s="9"/>
      <c r="B28" s="10">
        <v>19</v>
      </c>
      <c r="C28" s="1"/>
      <c r="D28" s="8" t="str">
        <f>IFERROR(INDEX(Rating,MATCH(C28,Appliances,0),0),"")</f>
        <v/>
      </c>
      <c r="E28" s="7"/>
      <c r="F28" s="34"/>
      <c r="G28" s="41" t="str">
        <f t="shared" si="0"/>
        <v/>
      </c>
      <c r="H28" s="7"/>
      <c r="I28" s="8" t="str">
        <f t="shared" si="1"/>
        <v/>
      </c>
      <c r="J28" s="7"/>
      <c r="K28" s="8" t="str">
        <f t="shared" si="2"/>
        <v/>
      </c>
      <c r="L28" s="8" t="str">
        <f>IF(K28&lt;&gt;"",K28*$D$5,"")</f>
        <v/>
      </c>
      <c r="M28" s="9"/>
      <c r="N28" s="9"/>
      <c r="O28" s="9"/>
    </row>
    <row r="29" spans="1:15" x14ac:dyDescent="0.3">
      <c r="A29" s="9"/>
      <c r="B29" s="10">
        <v>20</v>
      </c>
      <c r="C29" s="1"/>
      <c r="D29" s="8" t="str">
        <f>IFERROR(INDEX(Rating,MATCH(C29,Appliances,0),0),"")</f>
        <v/>
      </c>
      <c r="E29" s="7"/>
      <c r="F29" s="34"/>
      <c r="G29" s="41" t="str">
        <f t="shared" si="0"/>
        <v/>
      </c>
      <c r="H29" s="7"/>
      <c r="I29" s="8" t="str">
        <f t="shared" si="1"/>
        <v/>
      </c>
      <c r="J29" s="7"/>
      <c r="K29" s="8" t="str">
        <f t="shared" si="2"/>
        <v/>
      </c>
      <c r="L29" s="8" t="str">
        <f>IF(K29&lt;&gt;"",K29*$D$5,"")</f>
        <v/>
      </c>
      <c r="M29" s="9"/>
      <c r="N29" s="9"/>
      <c r="O29" s="9"/>
    </row>
    <row r="30" spans="1:15" x14ac:dyDescent="0.3">
      <c r="A30" s="9"/>
      <c r="B30" s="10">
        <v>21</v>
      </c>
      <c r="C30" s="1"/>
      <c r="D30" s="8" t="str">
        <f>IFERROR(INDEX(Rating,MATCH(C30,Appliances,0),0),"")</f>
        <v/>
      </c>
      <c r="E30" s="7"/>
      <c r="F30" s="34"/>
      <c r="G30" s="41" t="str">
        <f t="shared" si="0"/>
        <v/>
      </c>
      <c r="H30" s="7"/>
      <c r="I30" s="8" t="str">
        <f t="shared" si="1"/>
        <v/>
      </c>
      <c r="J30" s="7"/>
      <c r="K30" s="8" t="str">
        <f t="shared" si="2"/>
        <v/>
      </c>
      <c r="L30" s="8" t="str">
        <f>IF(K30&lt;&gt;"",K30*$D$5,"")</f>
        <v/>
      </c>
      <c r="M30" s="9"/>
      <c r="N30" s="9"/>
      <c r="O30" s="9"/>
    </row>
    <row r="31" spans="1:15" x14ac:dyDescent="0.3">
      <c r="A31" s="9"/>
      <c r="B31" s="10">
        <v>22</v>
      </c>
      <c r="C31" s="1"/>
      <c r="D31" s="8" t="str">
        <f>IFERROR(INDEX(Rating,MATCH(C31,Appliances,0),0),"")</f>
        <v/>
      </c>
      <c r="E31" s="7"/>
      <c r="F31" s="34"/>
      <c r="G31" s="41" t="str">
        <f t="shared" si="0"/>
        <v/>
      </c>
      <c r="H31" s="7"/>
      <c r="I31" s="8" t="str">
        <f t="shared" si="1"/>
        <v/>
      </c>
      <c r="J31" s="7"/>
      <c r="K31" s="8" t="str">
        <f t="shared" si="2"/>
        <v/>
      </c>
      <c r="L31" s="8" t="str">
        <f>IF(K31&lt;&gt;"",K31*$D$5,"")</f>
        <v/>
      </c>
      <c r="M31" s="9"/>
      <c r="N31" s="9"/>
      <c r="O31" s="9"/>
    </row>
    <row r="32" spans="1:15" x14ac:dyDescent="0.3">
      <c r="A32" s="9"/>
      <c r="B32" s="10">
        <v>23</v>
      </c>
      <c r="C32" s="1"/>
      <c r="D32" s="8" t="str">
        <f>IFERROR(INDEX(Rating,MATCH(C32,Appliances,0),0),"")</f>
        <v/>
      </c>
      <c r="E32" s="7"/>
      <c r="F32" s="34"/>
      <c r="G32" s="41" t="str">
        <f t="shared" si="0"/>
        <v/>
      </c>
      <c r="H32" s="7"/>
      <c r="I32" s="8" t="str">
        <f t="shared" si="1"/>
        <v/>
      </c>
      <c r="J32" s="7"/>
      <c r="K32" s="8" t="str">
        <f t="shared" si="2"/>
        <v/>
      </c>
      <c r="L32" s="8" t="str">
        <f>IF(K32&lt;&gt;"",K32*$D$5,"")</f>
        <v/>
      </c>
      <c r="M32" s="9"/>
      <c r="N32" s="9"/>
      <c r="O32" s="9"/>
    </row>
    <row r="33" spans="1:15" x14ac:dyDescent="0.3">
      <c r="A33" s="9"/>
      <c r="B33" s="10">
        <v>24</v>
      </c>
      <c r="C33" s="1"/>
      <c r="D33" s="8" t="str">
        <f>IFERROR(INDEX(Rating,MATCH(C33,Appliances,0),0),"")</f>
        <v/>
      </c>
      <c r="E33" s="7"/>
      <c r="F33" s="34"/>
      <c r="G33" s="41" t="str">
        <f t="shared" si="0"/>
        <v/>
      </c>
      <c r="H33" s="7"/>
      <c r="I33" s="8" t="str">
        <f t="shared" si="1"/>
        <v/>
      </c>
      <c r="J33" s="7"/>
      <c r="K33" s="8" t="str">
        <f t="shared" si="2"/>
        <v/>
      </c>
      <c r="L33" s="8" t="str">
        <f>IF(K33&lt;&gt;"",K33*$D$5,"")</f>
        <v/>
      </c>
      <c r="M33" s="9"/>
      <c r="N33" s="9"/>
      <c r="O33" s="9"/>
    </row>
    <row r="34" spans="1:15" x14ac:dyDescent="0.3">
      <c r="A34" s="9"/>
      <c r="B34" s="10">
        <v>25</v>
      </c>
      <c r="C34" s="1"/>
      <c r="D34" s="8" t="str">
        <f>IFERROR(INDEX(Rating,MATCH(C34,Appliances,0),0),"")</f>
        <v/>
      </c>
      <c r="E34" s="7"/>
      <c r="F34" s="34"/>
      <c r="G34" s="41" t="str">
        <f t="shared" si="0"/>
        <v/>
      </c>
      <c r="H34" s="7"/>
      <c r="I34" s="8" t="str">
        <f t="shared" si="1"/>
        <v/>
      </c>
      <c r="J34" s="7"/>
      <c r="K34" s="8" t="str">
        <f t="shared" si="2"/>
        <v/>
      </c>
      <c r="L34" s="8" t="str">
        <f>IF(K34&lt;&gt;"",K34*$D$5,"")</f>
        <v/>
      </c>
      <c r="M34" s="9"/>
      <c r="N34" s="9"/>
      <c r="O34" s="9"/>
    </row>
    <row r="35" spans="1:15" x14ac:dyDescent="0.3">
      <c r="A35" s="9"/>
      <c r="B35" s="10">
        <v>26</v>
      </c>
      <c r="C35" s="1"/>
      <c r="D35" s="8" t="str">
        <f>IFERROR(INDEX(Rating,MATCH(C35,Appliances,0),0),"")</f>
        <v/>
      </c>
      <c r="E35" s="7"/>
      <c r="F35" s="34"/>
      <c r="G35" s="41" t="str">
        <f t="shared" si="0"/>
        <v/>
      </c>
      <c r="H35" s="7"/>
      <c r="I35" s="8" t="str">
        <f t="shared" si="1"/>
        <v/>
      </c>
      <c r="J35" s="7"/>
      <c r="K35" s="8" t="str">
        <f t="shared" si="2"/>
        <v/>
      </c>
      <c r="L35" s="8" t="str">
        <f>IF(K35&lt;&gt;"",K35*$D$5,"")</f>
        <v/>
      </c>
      <c r="M35" s="9"/>
      <c r="N35" s="9"/>
      <c r="O35" s="9"/>
    </row>
    <row r="36" spans="1:15" x14ac:dyDescent="0.3">
      <c r="A36" s="9"/>
      <c r="B36" s="10">
        <v>27</v>
      </c>
      <c r="C36" s="1"/>
      <c r="D36" s="8" t="str">
        <f>IFERROR(INDEX(Rating,MATCH(C36,Appliances,0),0),"")</f>
        <v/>
      </c>
      <c r="E36" s="7"/>
      <c r="F36" s="34"/>
      <c r="G36" s="41" t="str">
        <f t="shared" si="0"/>
        <v/>
      </c>
      <c r="H36" s="7"/>
      <c r="I36" s="8" t="str">
        <f t="shared" si="1"/>
        <v/>
      </c>
      <c r="J36" s="7"/>
      <c r="K36" s="8" t="str">
        <f t="shared" si="2"/>
        <v/>
      </c>
      <c r="L36" s="8" t="str">
        <f>IF(K36&lt;&gt;"",K36*$D$5,"")</f>
        <v/>
      </c>
      <c r="M36" s="9"/>
      <c r="N36" s="9"/>
      <c r="O36" s="9"/>
    </row>
    <row r="37" spans="1:15" x14ac:dyDescent="0.3">
      <c r="A37" s="9"/>
      <c r="B37" s="10">
        <v>28</v>
      </c>
      <c r="C37" s="1"/>
      <c r="D37" s="8" t="str">
        <f>IFERROR(INDEX(Rating,MATCH(C37,Appliances,0),0),"")</f>
        <v/>
      </c>
      <c r="E37" s="7"/>
      <c r="F37" s="34"/>
      <c r="G37" s="41" t="str">
        <f t="shared" si="0"/>
        <v/>
      </c>
      <c r="H37" s="7"/>
      <c r="I37" s="8" t="str">
        <f t="shared" si="1"/>
        <v/>
      </c>
      <c r="J37" s="7"/>
      <c r="K37" s="8" t="str">
        <f t="shared" si="2"/>
        <v/>
      </c>
      <c r="L37" s="8" t="str">
        <f>IF(K37&lt;&gt;"",K37*$D$5,"")</f>
        <v/>
      </c>
      <c r="M37" s="9"/>
      <c r="N37" s="9"/>
      <c r="O37" s="9"/>
    </row>
    <row r="38" spans="1:15" x14ac:dyDescent="0.3">
      <c r="A38" s="9"/>
      <c r="B38" s="10">
        <v>29</v>
      </c>
      <c r="C38" s="1"/>
      <c r="D38" s="8" t="str">
        <f>IFERROR(INDEX(Rating,MATCH(C38,Appliances,0),0),"")</f>
        <v/>
      </c>
      <c r="E38" s="7"/>
      <c r="F38" s="34"/>
      <c r="G38" s="41" t="str">
        <f t="shared" si="0"/>
        <v/>
      </c>
      <c r="H38" s="7"/>
      <c r="I38" s="8" t="str">
        <f t="shared" si="1"/>
        <v/>
      </c>
      <c r="J38" s="7"/>
      <c r="K38" s="8" t="str">
        <f t="shared" si="2"/>
        <v/>
      </c>
      <c r="L38" s="8" t="str">
        <f>IF(K38&lt;&gt;"",K38*$D$5,"")</f>
        <v/>
      </c>
      <c r="M38" s="9"/>
      <c r="N38" s="9"/>
      <c r="O38" s="9"/>
    </row>
    <row r="39" spans="1:15" x14ac:dyDescent="0.3">
      <c r="A39" s="9"/>
      <c r="B39" s="10">
        <v>30</v>
      </c>
      <c r="C39" s="1"/>
      <c r="D39" s="8" t="str">
        <f>IFERROR(INDEX(Rating,MATCH(C39,Appliances,0),0),"")</f>
        <v/>
      </c>
      <c r="E39" s="7"/>
      <c r="F39" s="34"/>
      <c r="G39" s="41" t="str">
        <f t="shared" si="0"/>
        <v/>
      </c>
      <c r="H39" s="7"/>
      <c r="I39" s="8" t="str">
        <f t="shared" si="1"/>
        <v/>
      </c>
      <c r="J39" s="7"/>
      <c r="K39" s="8" t="str">
        <f t="shared" si="2"/>
        <v/>
      </c>
      <c r="L39" s="8" t="str">
        <f>IF(K39&lt;&gt;"",K39*$D$5,"")</f>
        <v/>
      </c>
      <c r="M39" s="9"/>
      <c r="N39" s="9"/>
      <c r="O39" s="9"/>
    </row>
    <row r="40" spans="1:15" x14ac:dyDescent="0.3">
      <c r="A40" s="9"/>
      <c r="B40" s="10">
        <v>31</v>
      </c>
      <c r="C40" s="1"/>
      <c r="D40" s="8" t="str">
        <f>IFERROR(INDEX(Rating,MATCH(C40,Appliances,0),0),"")</f>
        <v/>
      </c>
      <c r="E40" s="7"/>
      <c r="F40" s="34"/>
      <c r="G40" s="41" t="str">
        <f t="shared" si="0"/>
        <v/>
      </c>
      <c r="H40" s="7"/>
      <c r="I40" s="8" t="str">
        <f t="shared" si="1"/>
        <v/>
      </c>
      <c r="J40" s="7"/>
      <c r="K40" s="8" t="str">
        <f t="shared" si="2"/>
        <v/>
      </c>
      <c r="L40" s="8" t="str">
        <f>IF(K40&lt;&gt;"",K40*$D$5,"")</f>
        <v/>
      </c>
      <c r="M40" s="9"/>
      <c r="N40" s="9"/>
      <c r="O40" s="9"/>
    </row>
    <row r="41" spans="1:15" x14ac:dyDescent="0.3">
      <c r="A41" s="9"/>
      <c r="B41" s="10">
        <v>32</v>
      </c>
      <c r="C41" s="1"/>
      <c r="D41" s="8" t="str">
        <f>IFERROR(INDEX(Rating,MATCH(C41,Appliances,0),0),"")</f>
        <v/>
      </c>
      <c r="E41" s="7"/>
      <c r="F41" s="34"/>
      <c r="G41" s="41" t="str">
        <f t="shared" si="0"/>
        <v/>
      </c>
      <c r="H41" s="7"/>
      <c r="I41" s="8" t="str">
        <f t="shared" si="1"/>
        <v/>
      </c>
      <c r="J41" s="7"/>
      <c r="K41" s="8" t="str">
        <f t="shared" si="2"/>
        <v/>
      </c>
      <c r="L41" s="8" t="str">
        <f>IF(K41&lt;&gt;"",K41*$D$5,"")</f>
        <v/>
      </c>
      <c r="M41" s="9"/>
      <c r="N41" s="9"/>
      <c r="O41" s="9"/>
    </row>
    <row r="42" spans="1:15" x14ac:dyDescent="0.3">
      <c r="A42" s="9"/>
      <c r="B42" s="10">
        <v>33</v>
      </c>
      <c r="C42" s="1"/>
      <c r="D42" s="8" t="str">
        <f>IFERROR(INDEX(Rating,MATCH(C42,Appliances,0),0),"")</f>
        <v/>
      </c>
      <c r="E42" s="7"/>
      <c r="F42" s="34"/>
      <c r="G42" s="41" t="str">
        <f t="shared" si="0"/>
        <v/>
      </c>
      <c r="H42" s="7"/>
      <c r="I42" s="8" t="str">
        <f t="shared" si="1"/>
        <v/>
      </c>
      <c r="J42" s="7"/>
      <c r="K42" s="8" t="str">
        <f t="shared" si="2"/>
        <v/>
      </c>
      <c r="L42" s="8" t="str">
        <f>IF(K42&lt;&gt;"",K42*$D$5,"")</f>
        <v/>
      </c>
      <c r="M42" s="9"/>
      <c r="N42" s="9"/>
      <c r="O42" s="9"/>
    </row>
    <row r="43" spans="1:15" x14ac:dyDescent="0.3">
      <c r="A43" s="9"/>
      <c r="B43" s="10">
        <v>34</v>
      </c>
      <c r="C43" s="1"/>
      <c r="D43" s="8" t="str">
        <f>IFERROR(INDEX(Rating,MATCH(C43,Appliances,0),0),"")</f>
        <v/>
      </c>
      <c r="E43" s="7"/>
      <c r="F43" s="34"/>
      <c r="G43" s="41" t="str">
        <f t="shared" si="0"/>
        <v/>
      </c>
      <c r="H43" s="7"/>
      <c r="I43" s="8" t="str">
        <f t="shared" si="1"/>
        <v/>
      </c>
      <c r="J43" s="7"/>
      <c r="K43" s="8" t="str">
        <f t="shared" si="2"/>
        <v/>
      </c>
      <c r="L43" s="8" t="str">
        <f>IF(K43&lt;&gt;"",K43*$D$5,"")</f>
        <v/>
      </c>
      <c r="M43" s="9"/>
      <c r="N43" s="9"/>
      <c r="O43" s="9"/>
    </row>
    <row r="44" spans="1:15" x14ac:dyDescent="0.3">
      <c r="A44" s="9"/>
      <c r="B44" s="10">
        <v>35</v>
      </c>
      <c r="C44" s="1"/>
      <c r="D44" s="8" t="str">
        <f>IFERROR(INDEX(Rating,MATCH(C44,Appliances,0),0),"")</f>
        <v/>
      </c>
      <c r="E44" s="7"/>
      <c r="F44" s="34"/>
      <c r="G44" s="41" t="str">
        <f t="shared" si="0"/>
        <v/>
      </c>
      <c r="H44" s="7"/>
      <c r="I44" s="8" t="str">
        <f t="shared" si="1"/>
        <v/>
      </c>
      <c r="J44" s="7"/>
      <c r="K44" s="8" t="str">
        <f t="shared" si="2"/>
        <v/>
      </c>
      <c r="L44" s="8" t="str">
        <f>IF(K44&lt;&gt;"",K44*$D$5,"")</f>
        <v/>
      </c>
      <c r="M44" s="9"/>
      <c r="N44" s="9"/>
      <c r="O44" s="9"/>
    </row>
    <row r="45" spans="1:15" x14ac:dyDescent="0.3">
      <c r="A45" s="9"/>
      <c r="B45" s="10">
        <v>36</v>
      </c>
      <c r="C45" s="1"/>
      <c r="D45" s="8" t="str">
        <f>IFERROR(INDEX(Rating,MATCH(C45,Appliances,0),0),"")</f>
        <v/>
      </c>
      <c r="E45" s="7"/>
      <c r="F45" s="34"/>
      <c r="G45" s="41" t="str">
        <f t="shared" si="0"/>
        <v/>
      </c>
      <c r="H45" s="7"/>
      <c r="I45" s="8" t="str">
        <f t="shared" si="1"/>
        <v/>
      </c>
      <c r="J45" s="7"/>
      <c r="K45" s="8" t="str">
        <f t="shared" si="2"/>
        <v/>
      </c>
      <c r="L45" s="8" t="str">
        <f>IF(K45&lt;&gt;"",K45*$D$5,"")</f>
        <v/>
      </c>
      <c r="M45" s="9"/>
      <c r="N45" s="9"/>
      <c r="O45" s="9"/>
    </row>
    <row r="46" spans="1:15" x14ac:dyDescent="0.3">
      <c r="A46" s="9"/>
      <c r="B46" s="10">
        <v>37</v>
      </c>
      <c r="C46" s="1"/>
      <c r="D46" s="8" t="str">
        <f>IFERROR(INDEX(Rating,MATCH(C46,Appliances,0),0),"")</f>
        <v/>
      </c>
      <c r="E46" s="7"/>
      <c r="F46" s="34"/>
      <c r="G46" s="41" t="str">
        <f t="shared" si="0"/>
        <v/>
      </c>
      <c r="H46" s="7"/>
      <c r="I46" s="8" t="str">
        <f t="shared" si="1"/>
        <v/>
      </c>
      <c r="J46" s="7"/>
      <c r="K46" s="8" t="str">
        <f t="shared" si="2"/>
        <v/>
      </c>
      <c r="L46" s="8" t="str">
        <f>IF(K46&lt;&gt;"",K46*$D$5,"")</f>
        <v/>
      </c>
      <c r="M46" s="9"/>
      <c r="N46" s="9"/>
      <c r="O46" s="9"/>
    </row>
    <row r="47" spans="1:15" x14ac:dyDescent="0.3">
      <c r="A47" s="9"/>
      <c r="B47" s="10">
        <v>38</v>
      </c>
      <c r="C47" s="1"/>
      <c r="D47" s="8" t="str">
        <f>IFERROR(INDEX(Rating,MATCH(C47,Appliances,0),0),"")</f>
        <v/>
      </c>
      <c r="E47" s="7"/>
      <c r="F47" s="34"/>
      <c r="G47" s="41" t="str">
        <f t="shared" si="0"/>
        <v/>
      </c>
      <c r="H47" s="7"/>
      <c r="I47" s="8" t="str">
        <f t="shared" si="1"/>
        <v/>
      </c>
      <c r="J47" s="7"/>
      <c r="K47" s="8" t="str">
        <f t="shared" si="2"/>
        <v/>
      </c>
      <c r="L47" s="8" t="str">
        <f>IF(K47&lt;&gt;"",K47*$D$5,"")</f>
        <v/>
      </c>
      <c r="M47" s="9"/>
      <c r="N47" s="9"/>
      <c r="O47" s="9"/>
    </row>
    <row r="48" spans="1:15" x14ac:dyDescent="0.3">
      <c r="A48" s="9"/>
      <c r="B48" s="10">
        <v>39</v>
      </c>
      <c r="C48" s="1"/>
      <c r="D48" s="8" t="str">
        <f>IFERROR(INDEX(Rating,MATCH(C48,Appliances,0),0),"")</f>
        <v/>
      </c>
      <c r="E48" s="7"/>
      <c r="F48" s="34"/>
      <c r="G48" s="41" t="str">
        <f t="shared" si="0"/>
        <v/>
      </c>
      <c r="H48" s="7"/>
      <c r="I48" s="8" t="str">
        <f t="shared" si="1"/>
        <v/>
      </c>
      <c r="J48" s="7"/>
      <c r="K48" s="8" t="str">
        <f t="shared" si="2"/>
        <v/>
      </c>
      <c r="L48" s="8" t="str">
        <f>IF(K48&lt;&gt;"",K48*$D$5,"")</f>
        <v/>
      </c>
      <c r="M48" s="9"/>
      <c r="N48" s="9"/>
      <c r="O48" s="9"/>
    </row>
    <row r="49" spans="1:15" x14ac:dyDescent="0.3">
      <c r="A49" s="9"/>
      <c r="B49" s="10">
        <v>40</v>
      </c>
      <c r="C49" s="1"/>
      <c r="D49" s="8" t="str">
        <f>IFERROR(INDEX(Rating,MATCH(C49,Appliances,0),0),"")</f>
        <v/>
      </c>
      <c r="E49" s="7"/>
      <c r="F49" s="34"/>
      <c r="G49" s="41" t="str">
        <f t="shared" si="0"/>
        <v/>
      </c>
      <c r="H49" s="7"/>
      <c r="I49" s="8" t="str">
        <f t="shared" si="1"/>
        <v/>
      </c>
      <c r="J49" s="7"/>
      <c r="K49" s="8" t="str">
        <f t="shared" si="2"/>
        <v/>
      </c>
      <c r="L49" s="8" t="str">
        <f>IF(K49&lt;&gt;"",K49*$D$5,"")</f>
        <v/>
      </c>
      <c r="M49" s="9"/>
      <c r="N49" s="9"/>
      <c r="O49" s="9"/>
    </row>
    <row r="50" spans="1:15" x14ac:dyDescent="0.3">
      <c r="A50" s="9"/>
      <c r="B50" s="10">
        <v>41</v>
      </c>
      <c r="C50" s="1"/>
      <c r="D50" s="8" t="str">
        <f>IFERROR(INDEX(Rating,MATCH(C50,Appliances,0),0),"")</f>
        <v/>
      </c>
      <c r="E50" s="7"/>
      <c r="F50" s="34"/>
      <c r="G50" s="41" t="str">
        <f t="shared" si="0"/>
        <v/>
      </c>
      <c r="H50" s="7"/>
      <c r="I50" s="8" t="str">
        <f t="shared" si="1"/>
        <v/>
      </c>
      <c r="J50" s="7"/>
      <c r="K50" s="8" t="str">
        <f t="shared" si="2"/>
        <v/>
      </c>
      <c r="L50" s="8" t="str">
        <f>IF(K50&lt;&gt;"",K50*$D$5,"")</f>
        <v/>
      </c>
      <c r="M50" s="9"/>
      <c r="N50" s="9"/>
      <c r="O50" s="9"/>
    </row>
    <row r="51" spans="1:15" x14ac:dyDescent="0.3">
      <c r="A51" s="9"/>
      <c r="B51" s="10">
        <v>42</v>
      </c>
      <c r="C51" s="1"/>
      <c r="D51" s="8" t="str">
        <f>IFERROR(INDEX(Rating,MATCH(C51,Appliances,0),0),"")</f>
        <v/>
      </c>
      <c r="E51" s="7"/>
      <c r="F51" s="34"/>
      <c r="G51" s="41" t="str">
        <f t="shared" si="0"/>
        <v/>
      </c>
      <c r="H51" s="7"/>
      <c r="I51" s="8" t="str">
        <f t="shared" si="1"/>
        <v/>
      </c>
      <c r="J51" s="7"/>
      <c r="K51" s="8" t="str">
        <f t="shared" si="2"/>
        <v/>
      </c>
      <c r="L51" s="8" t="str">
        <f>IF(K51&lt;&gt;"",K51*$D$5,"")</f>
        <v/>
      </c>
      <c r="M51" s="9"/>
      <c r="N51" s="9"/>
      <c r="O51" s="9"/>
    </row>
    <row r="52" spans="1:15" x14ac:dyDescent="0.3">
      <c r="A52" s="9"/>
      <c r="B52" s="10">
        <v>43</v>
      </c>
      <c r="C52" s="1"/>
      <c r="D52" s="8" t="str">
        <f>IFERROR(INDEX(Rating,MATCH(C52,Appliances,0),0),"")</f>
        <v/>
      </c>
      <c r="E52" s="7"/>
      <c r="F52" s="34"/>
      <c r="G52" s="41" t="str">
        <f t="shared" si="0"/>
        <v/>
      </c>
      <c r="H52" s="7"/>
      <c r="I52" s="8" t="str">
        <f t="shared" si="1"/>
        <v/>
      </c>
      <c r="J52" s="7"/>
      <c r="K52" s="8" t="str">
        <f t="shared" si="2"/>
        <v/>
      </c>
      <c r="L52" s="8" t="str">
        <f>IF(K52&lt;&gt;"",K52*$D$5,"")</f>
        <v/>
      </c>
      <c r="M52" s="9"/>
      <c r="N52" s="9"/>
      <c r="O52" s="9"/>
    </row>
    <row r="53" spans="1:15" x14ac:dyDescent="0.3">
      <c r="A53" s="9"/>
      <c r="B53" s="10">
        <v>44</v>
      </c>
      <c r="C53" s="1"/>
      <c r="D53" s="8" t="str">
        <f>IFERROR(INDEX(Rating,MATCH(C53,Appliances,0),0),"")</f>
        <v/>
      </c>
      <c r="E53" s="7"/>
      <c r="F53" s="34"/>
      <c r="G53" s="41" t="str">
        <f t="shared" si="0"/>
        <v/>
      </c>
      <c r="H53" s="7"/>
      <c r="I53" s="8" t="str">
        <f t="shared" si="1"/>
        <v/>
      </c>
      <c r="J53" s="7"/>
      <c r="K53" s="8" t="str">
        <f t="shared" si="2"/>
        <v/>
      </c>
      <c r="L53" s="8" t="str">
        <f>IF(K53&lt;&gt;"",K53*$D$5,"")</f>
        <v/>
      </c>
      <c r="M53" s="9"/>
      <c r="N53" s="9"/>
      <c r="O53" s="9"/>
    </row>
    <row r="54" spans="1:15" x14ac:dyDescent="0.3">
      <c r="A54" s="9"/>
      <c r="B54" s="10">
        <v>45</v>
      </c>
      <c r="C54" s="1"/>
      <c r="D54" s="8" t="str">
        <f>IFERROR(INDEX(Rating,MATCH(C54,Appliances,0),0),"")</f>
        <v/>
      </c>
      <c r="E54" s="7"/>
      <c r="F54" s="34"/>
      <c r="G54" s="41" t="str">
        <f t="shared" si="0"/>
        <v/>
      </c>
      <c r="H54" s="7"/>
      <c r="I54" s="8" t="str">
        <f t="shared" si="1"/>
        <v/>
      </c>
      <c r="J54" s="7"/>
      <c r="K54" s="8" t="str">
        <f t="shared" si="2"/>
        <v/>
      </c>
      <c r="L54" s="8" t="str">
        <f>IF(K54&lt;&gt;"",K54*$D$5,"")</f>
        <v/>
      </c>
      <c r="M54" s="9"/>
      <c r="N54" s="9"/>
      <c r="O54" s="9"/>
    </row>
    <row r="55" spans="1:15" x14ac:dyDescent="0.3">
      <c r="A55" s="9"/>
      <c r="B55" s="10">
        <v>46</v>
      </c>
      <c r="C55" s="1"/>
      <c r="D55" s="8" t="str">
        <f>IFERROR(INDEX(Rating,MATCH(C55,Appliances,0),0),"")</f>
        <v/>
      </c>
      <c r="E55" s="7"/>
      <c r="F55" s="34"/>
      <c r="G55" s="41" t="str">
        <f t="shared" si="0"/>
        <v/>
      </c>
      <c r="H55" s="7"/>
      <c r="I55" s="8" t="str">
        <f t="shared" si="1"/>
        <v/>
      </c>
      <c r="J55" s="7"/>
      <c r="K55" s="8" t="str">
        <f t="shared" si="2"/>
        <v/>
      </c>
      <c r="L55" s="8" t="str">
        <f>IF(K55&lt;&gt;"",K55*$D$5,"")</f>
        <v/>
      </c>
      <c r="M55" s="9"/>
      <c r="N55" s="9"/>
      <c r="O55" s="9"/>
    </row>
    <row r="56" spans="1:15" x14ac:dyDescent="0.3">
      <c r="A56" s="9"/>
      <c r="B56" s="10">
        <v>47</v>
      </c>
      <c r="C56" s="1"/>
      <c r="D56" s="8" t="str">
        <f>IFERROR(INDEX(Rating,MATCH(C56,Appliances,0),0),"")</f>
        <v/>
      </c>
      <c r="E56" s="7"/>
      <c r="F56" s="34"/>
      <c r="G56" s="41" t="str">
        <f t="shared" si="0"/>
        <v/>
      </c>
      <c r="H56" s="7"/>
      <c r="I56" s="8" t="str">
        <f t="shared" si="1"/>
        <v/>
      </c>
      <c r="J56" s="7"/>
      <c r="K56" s="8" t="str">
        <f t="shared" si="2"/>
        <v/>
      </c>
      <c r="L56" s="8" t="str">
        <f>IF(K56&lt;&gt;"",K56*$D$5,"")</f>
        <v/>
      </c>
      <c r="M56" s="9"/>
      <c r="N56" s="9"/>
      <c r="O56" s="9"/>
    </row>
    <row r="57" spans="1:15" x14ac:dyDescent="0.3">
      <c r="A57" s="9"/>
      <c r="B57" s="10">
        <v>48</v>
      </c>
      <c r="C57" s="1"/>
      <c r="D57" s="8" t="str">
        <f>IFERROR(INDEX(Rating,MATCH(C57,Appliances,0),0),"")</f>
        <v/>
      </c>
      <c r="E57" s="7"/>
      <c r="F57" s="34"/>
      <c r="G57" s="41" t="str">
        <f t="shared" si="0"/>
        <v/>
      </c>
      <c r="H57" s="7"/>
      <c r="I57" s="8" t="str">
        <f t="shared" si="1"/>
        <v/>
      </c>
      <c r="J57" s="7"/>
      <c r="K57" s="8" t="str">
        <f t="shared" si="2"/>
        <v/>
      </c>
      <c r="L57" s="8" t="str">
        <f>IF(K57&lt;&gt;"",K57*$D$5,"")</f>
        <v/>
      </c>
      <c r="M57" s="9"/>
      <c r="N57" s="9"/>
      <c r="O57" s="9"/>
    </row>
    <row r="58" spans="1:15" x14ac:dyDescent="0.3">
      <c r="A58" s="9"/>
      <c r="B58" s="10">
        <v>49</v>
      </c>
      <c r="C58" s="1"/>
      <c r="D58" s="8" t="str">
        <f>IFERROR(INDEX(Rating,MATCH(C58,Appliances,0),0),"")</f>
        <v/>
      </c>
      <c r="E58" s="7"/>
      <c r="F58" s="34"/>
      <c r="G58" s="41" t="str">
        <f t="shared" si="0"/>
        <v/>
      </c>
      <c r="H58" s="7"/>
      <c r="I58" s="8" t="str">
        <f t="shared" si="1"/>
        <v/>
      </c>
      <c r="J58" s="7"/>
      <c r="K58" s="8" t="str">
        <f t="shared" si="2"/>
        <v/>
      </c>
      <c r="L58" s="8" t="str">
        <f>IF(K58&lt;&gt;"",K58*$D$5,"")</f>
        <v/>
      </c>
      <c r="M58" s="9"/>
      <c r="N58" s="9"/>
      <c r="O58" s="9"/>
    </row>
    <row r="59" spans="1:15" x14ac:dyDescent="0.3">
      <c r="A59" s="9"/>
      <c r="B59" s="10">
        <v>50</v>
      </c>
      <c r="C59" s="1"/>
      <c r="D59" s="8" t="str">
        <f>IFERROR(INDEX(Rating,MATCH(C59,Appliances,0),0),"")</f>
        <v/>
      </c>
      <c r="E59" s="7"/>
      <c r="F59" s="34"/>
      <c r="G59" s="41" t="str">
        <f t="shared" si="0"/>
        <v/>
      </c>
      <c r="H59" s="7"/>
      <c r="I59" s="8" t="str">
        <f t="shared" si="1"/>
        <v/>
      </c>
      <c r="J59" s="7"/>
      <c r="K59" s="8" t="str">
        <f t="shared" si="2"/>
        <v/>
      </c>
      <c r="L59" s="8" t="str">
        <f>IF(K59&lt;&gt;"",K59*$D$5,"")</f>
        <v/>
      </c>
      <c r="M59" s="9"/>
      <c r="N59" s="9"/>
      <c r="O59" s="9"/>
    </row>
    <row r="60" spans="1:15" x14ac:dyDescent="0.3">
      <c r="A60" s="9"/>
      <c r="B60" s="24"/>
      <c r="C60" s="9"/>
      <c r="D60" s="18"/>
      <c r="E60" s="22"/>
      <c r="F60" s="24"/>
      <c r="G60" s="37"/>
      <c r="H60" s="22"/>
      <c r="I60" s="18"/>
      <c r="J60" s="22"/>
      <c r="K60" s="18"/>
      <c r="L60" s="18"/>
      <c r="M60" s="9"/>
      <c r="N60" s="9"/>
      <c r="O60" s="9"/>
    </row>
    <row r="61" spans="1:15" x14ac:dyDescent="0.3">
      <c r="A61" s="9"/>
      <c r="B61" s="33" t="s">
        <v>42</v>
      </c>
      <c r="C61" s="9"/>
      <c r="D61" s="18"/>
      <c r="E61" s="22"/>
      <c r="F61" s="24"/>
      <c r="G61" s="37"/>
      <c r="H61" s="22"/>
      <c r="I61" s="18"/>
      <c r="J61" s="22"/>
      <c r="K61" s="18"/>
      <c r="L61" s="18"/>
      <c r="M61" s="9"/>
      <c r="N61" s="9"/>
      <c r="O61" s="9"/>
    </row>
    <row r="62" spans="1:15" x14ac:dyDescent="0.3">
      <c r="A62" s="9"/>
      <c r="B62" s="24"/>
      <c r="C62" s="9"/>
      <c r="D62" s="18"/>
      <c r="E62" s="22"/>
      <c r="F62" s="24"/>
      <c r="G62" s="37"/>
      <c r="H62" s="22"/>
      <c r="I62" s="18"/>
      <c r="J62" s="22"/>
      <c r="K62" s="18"/>
      <c r="L62" s="18"/>
      <c r="M62" s="9"/>
      <c r="N62" s="9"/>
      <c r="O62" s="9"/>
    </row>
    <row r="63" spans="1:15" hidden="1" x14ac:dyDescent="0.3"/>
    <row r="64" spans="1:15" hidden="1" x14ac:dyDescent="0.3"/>
    <row r="65" hidden="1" x14ac:dyDescent="0.3"/>
  </sheetData>
  <mergeCells count="1">
    <mergeCell ref="B2:L2"/>
  </mergeCells>
  <dataValidations count="2">
    <dataValidation type="list" allowBlank="1" showInputMessage="1" showErrorMessage="1" sqref="C10:C59">
      <formula1>Appliances</formula1>
    </dataValidation>
    <dataValidation type="list" allowBlank="1" showInputMessage="1" showErrorMessage="1" sqref="J4:J6">
      <formula1>"kWh,Wh"</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showGridLines="0" tabSelected="1" workbookViewId="0">
      <selection activeCell="B2" sqref="B2:H2"/>
    </sheetView>
  </sheetViews>
  <sheetFormatPr defaultColWidth="0" defaultRowHeight="14.4" zeroHeight="1" x14ac:dyDescent="0.3"/>
  <cols>
    <col min="1" max="1" width="2.88671875" customWidth="1"/>
    <col min="2" max="2" width="5.33203125" customWidth="1"/>
    <col min="3" max="3" width="27.88671875" customWidth="1"/>
    <col min="4" max="4" width="15.44140625" customWidth="1"/>
    <col min="5" max="5" width="16" style="15" customWidth="1"/>
    <col min="6" max="6" width="17.44140625" customWidth="1"/>
    <col min="7" max="7" width="18" style="15" customWidth="1"/>
    <col min="8" max="8" width="26.5546875" customWidth="1"/>
    <col min="9" max="9" width="12.21875" customWidth="1"/>
    <col min="10" max="10" width="11.109375" customWidth="1"/>
    <col min="11" max="11" width="12.77734375" customWidth="1"/>
    <col min="12" max="16384" width="8.88671875" hidden="1"/>
  </cols>
  <sheetData>
    <row r="1" spans="1:11" x14ac:dyDescent="0.3">
      <c r="A1" s="9"/>
      <c r="B1" s="9"/>
      <c r="C1" s="9"/>
      <c r="D1" s="9"/>
      <c r="E1" s="18"/>
      <c r="F1" s="9"/>
      <c r="G1" s="18"/>
      <c r="H1" s="9"/>
      <c r="I1" s="9"/>
      <c r="J1" s="9"/>
      <c r="K1" s="9"/>
    </row>
    <row r="2" spans="1:11" ht="18" x14ac:dyDescent="0.35">
      <c r="A2" s="9"/>
      <c r="B2" s="3" t="s">
        <v>41</v>
      </c>
      <c r="C2" s="3"/>
      <c r="D2" s="3"/>
      <c r="E2" s="3"/>
      <c r="F2" s="3"/>
      <c r="G2" s="3"/>
      <c r="H2" s="3"/>
      <c r="I2" s="9"/>
      <c r="J2" s="9"/>
      <c r="K2" s="9"/>
    </row>
    <row r="3" spans="1:11" x14ac:dyDescent="0.3">
      <c r="A3" s="9"/>
      <c r="B3" s="9"/>
      <c r="C3" s="9"/>
      <c r="D3" s="9"/>
      <c r="E3" s="18"/>
      <c r="F3" s="9"/>
      <c r="G3" s="18"/>
      <c r="H3" s="9"/>
      <c r="I3" s="9"/>
      <c r="J3" s="9"/>
      <c r="K3" s="9"/>
    </row>
    <row r="4" spans="1:11" x14ac:dyDescent="0.3">
      <c r="A4" s="9"/>
      <c r="B4" s="2" t="s">
        <v>1</v>
      </c>
      <c r="C4" s="13" t="s">
        <v>10</v>
      </c>
      <c r="D4" s="2" t="s">
        <v>7</v>
      </c>
      <c r="E4" s="19" t="s">
        <v>9</v>
      </c>
      <c r="F4" s="2" t="s">
        <v>36</v>
      </c>
      <c r="G4" s="20" t="s">
        <v>37</v>
      </c>
      <c r="H4" s="2" t="s">
        <v>32</v>
      </c>
      <c r="I4" s="9"/>
      <c r="J4" s="9"/>
      <c r="K4" s="9"/>
    </row>
    <row r="5" spans="1:11" x14ac:dyDescent="0.3">
      <c r="A5" s="9"/>
      <c r="B5" s="10">
        <v>1</v>
      </c>
      <c r="C5" s="1" t="s">
        <v>30</v>
      </c>
      <c r="D5" s="1" t="s">
        <v>11</v>
      </c>
      <c r="E5" s="6">
        <v>150</v>
      </c>
      <c r="F5" s="5">
        <v>1</v>
      </c>
      <c r="G5" s="8">
        <f>IF(C5&lt;&gt;"",IF(F5&lt;&gt;"",F5*E5,E5),"")</f>
        <v>150</v>
      </c>
      <c r="H5" s="1"/>
      <c r="I5" s="9"/>
      <c r="J5" s="9"/>
      <c r="K5" s="9"/>
    </row>
    <row r="6" spans="1:11" x14ac:dyDescent="0.3">
      <c r="A6" s="9"/>
      <c r="B6" s="10">
        <v>2</v>
      </c>
      <c r="C6" s="1" t="s">
        <v>31</v>
      </c>
      <c r="D6" s="1" t="s">
        <v>12</v>
      </c>
      <c r="E6" s="6">
        <v>125</v>
      </c>
      <c r="F6" s="5"/>
      <c r="G6" s="8">
        <f t="shared" ref="G6:G69" si="0">IF(C6&lt;&gt;"",IF(F6&lt;&gt;"",F6*E6,E6),"")</f>
        <v>125</v>
      </c>
      <c r="H6" s="1"/>
      <c r="I6" s="9"/>
      <c r="J6" s="9"/>
      <c r="K6" s="9"/>
    </row>
    <row r="7" spans="1:11" x14ac:dyDescent="0.3">
      <c r="A7" s="9"/>
      <c r="B7" s="10">
        <v>3</v>
      </c>
      <c r="C7" s="1" t="s">
        <v>33</v>
      </c>
      <c r="D7" s="1" t="s">
        <v>13</v>
      </c>
      <c r="E7" s="6">
        <v>600</v>
      </c>
      <c r="F7" s="5">
        <v>0.8</v>
      </c>
      <c r="G7" s="8">
        <f t="shared" si="0"/>
        <v>480</v>
      </c>
      <c r="H7" s="1"/>
      <c r="I7" s="9"/>
      <c r="J7" s="9"/>
      <c r="K7" s="9"/>
    </row>
    <row r="8" spans="1:11" x14ac:dyDescent="0.3">
      <c r="A8" s="9"/>
      <c r="B8" s="10">
        <v>4</v>
      </c>
      <c r="C8" s="1" t="s">
        <v>38</v>
      </c>
      <c r="D8" s="1" t="s">
        <v>39</v>
      </c>
      <c r="E8" s="6">
        <v>500</v>
      </c>
      <c r="F8" s="5">
        <v>0.8</v>
      </c>
      <c r="G8" s="8">
        <f t="shared" si="0"/>
        <v>400</v>
      </c>
      <c r="H8" s="1"/>
      <c r="I8" s="9"/>
      <c r="J8" s="9"/>
      <c r="K8" s="9"/>
    </row>
    <row r="9" spans="1:11" x14ac:dyDescent="0.3">
      <c r="A9" s="9"/>
      <c r="B9" s="10">
        <v>5</v>
      </c>
      <c r="C9" s="1" t="s">
        <v>40</v>
      </c>
      <c r="D9" s="1"/>
      <c r="E9" s="6">
        <v>800</v>
      </c>
      <c r="F9" s="5">
        <v>0.8</v>
      </c>
      <c r="G9" s="8">
        <f t="shared" si="0"/>
        <v>640</v>
      </c>
      <c r="H9" s="1"/>
      <c r="I9" s="9"/>
      <c r="J9" s="9"/>
      <c r="K9" s="9"/>
    </row>
    <row r="10" spans="1:11" x14ac:dyDescent="0.3">
      <c r="A10" s="9"/>
      <c r="B10" s="10">
        <v>6</v>
      </c>
      <c r="C10" s="1" t="s">
        <v>14</v>
      </c>
      <c r="D10" s="1"/>
      <c r="E10" s="6">
        <v>10</v>
      </c>
      <c r="F10" s="5"/>
      <c r="G10" s="8">
        <f t="shared" si="0"/>
        <v>10</v>
      </c>
      <c r="H10" s="1"/>
      <c r="I10" s="9"/>
      <c r="J10" s="9"/>
      <c r="K10" s="9"/>
    </row>
    <row r="11" spans="1:11" x14ac:dyDescent="0.3">
      <c r="A11" s="9"/>
      <c r="B11" s="10">
        <v>7</v>
      </c>
      <c r="C11" s="1" t="s">
        <v>15</v>
      </c>
      <c r="D11" s="1"/>
      <c r="E11" s="6">
        <v>25</v>
      </c>
      <c r="F11" s="5"/>
      <c r="G11" s="8">
        <f t="shared" si="0"/>
        <v>25</v>
      </c>
      <c r="H11" s="1"/>
      <c r="I11" s="9"/>
      <c r="J11" s="9"/>
      <c r="K11" s="9"/>
    </row>
    <row r="12" spans="1:11" x14ac:dyDescent="0.3">
      <c r="A12" s="9"/>
      <c r="B12" s="10">
        <v>8</v>
      </c>
      <c r="C12" s="1" t="s">
        <v>16</v>
      </c>
      <c r="D12" s="1"/>
      <c r="E12" s="6">
        <v>10</v>
      </c>
      <c r="F12" s="5"/>
      <c r="G12" s="8">
        <f t="shared" si="0"/>
        <v>10</v>
      </c>
      <c r="H12" s="1"/>
      <c r="I12" s="9"/>
      <c r="J12" s="9"/>
      <c r="K12" s="9"/>
    </row>
    <row r="13" spans="1:11" x14ac:dyDescent="0.3">
      <c r="A13" s="9"/>
      <c r="B13" s="10">
        <v>9</v>
      </c>
      <c r="C13" s="1" t="s">
        <v>17</v>
      </c>
      <c r="D13" s="1"/>
      <c r="E13" s="6">
        <v>150</v>
      </c>
      <c r="F13" s="5">
        <v>0.7</v>
      </c>
      <c r="G13" s="8">
        <f t="shared" si="0"/>
        <v>105</v>
      </c>
      <c r="H13" s="1"/>
      <c r="I13" s="9"/>
      <c r="J13" s="9"/>
      <c r="K13" s="9"/>
    </row>
    <row r="14" spans="1:11" x14ac:dyDescent="0.3">
      <c r="A14" s="9"/>
      <c r="B14" s="10">
        <v>10</v>
      </c>
      <c r="C14" s="1" t="s">
        <v>18</v>
      </c>
      <c r="D14" s="1"/>
      <c r="E14" s="6">
        <v>1000</v>
      </c>
      <c r="F14" s="5"/>
      <c r="G14" s="8">
        <f t="shared" si="0"/>
        <v>1000</v>
      </c>
      <c r="H14" s="1"/>
      <c r="I14" s="9"/>
      <c r="J14" s="9"/>
      <c r="K14" s="9"/>
    </row>
    <row r="15" spans="1:11" x14ac:dyDescent="0.3">
      <c r="A15" s="9"/>
      <c r="B15" s="10">
        <v>11</v>
      </c>
      <c r="C15" s="1" t="s">
        <v>19</v>
      </c>
      <c r="D15" s="1"/>
      <c r="E15" s="6">
        <v>600</v>
      </c>
      <c r="F15" s="5"/>
      <c r="G15" s="8">
        <f t="shared" si="0"/>
        <v>600</v>
      </c>
      <c r="H15" s="1"/>
      <c r="I15" s="9"/>
      <c r="J15" s="9"/>
      <c r="K15" s="9"/>
    </row>
    <row r="16" spans="1:11" x14ac:dyDescent="0.3">
      <c r="A16" s="9"/>
      <c r="B16" s="10">
        <v>12</v>
      </c>
      <c r="C16" s="1" t="s">
        <v>20</v>
      </c>
      <c r="D16" s="1"/>
      <c r="E16" s="6">
        <v>600</v>
      </c>
      <c r="F16" s="5"/>
      <c r="G16" s="8">
        <f t="shared" si="0"/>
        <v>600</v>
      </c>
      <c r="H16" s="1"/>
      <c r="I16" s="9"/>
      <c r="J16" s="9"/>
      <c r="K16" s="9"/>
    </row>
    <row r="17" spans="1:11" x14ac:dyDescent="0.3">
      <c r="A17" s="9"/>
      <c r="B17" s="10">
        <v>13</v>
      </c>
      <c r="C17" s="1" t="s">
        <v>21</v>
      </c>
      <c r="D17" s="1"/>
      <c r="E17" s="6">
        <v>1200</v>
      </c>
      <c r="F17" s="5"/>
      <c r="G17" s="8">
        <f t="shared" si="0"/>
        <v>1200</v>
      </c>
      <c r="H17" s="1"/>
      <c r="I17" s="9"/>
      <c r="J17" s="9"/>
      <c r="K17" s="9"/>
    </row>
    <row r="18" spans="1:11" x14ac:dyDescent="0.3">
      <c r="A18" s="9"/>
      <c r="B18" s="10">
        <v>14</v>
      </c>
      <c r="C18" s="1" t="s">
        <v>69</v>
      </c>
      <c r="D18" s="1" t="s">
        <v>72</v>
      </c>
      <c r="E18" s="6">
        <v>7</v>
      </c>
      <c r="F18" s="5"/>
      <c r="G18" s="8">
        <f t="shared" si="0"/>
        <v>7</v>
      </c>
      <c r="H18" s="1"/>
      <c r="I18" s="9"/>
      <c r="J18" s="9"/>
      <c r="K18" s="9"/>
    </row>
    <row r="19" spans="1:11" x14ac:dyDescent="0.3">
      <c r="A19" s="9"/>
      <c r="B19" s="10">
        <v>15</v>
      </c>
      <c r="C19" s="1" t="s">
        <v>70</v>
      </c>
      <c r="D19" s="1" t="s">
        <v>71</v>
      </c>
      <c r="E19" s="6">
        <v>9</v>
      </c>
      <c r="F19" s="5"/>
      <c r="G19" s="8">
        <f t="shared" si="0"/>
        <v>9</v>
      </c>
      <c r="H19" s="1"/>
      <c r="I19" s="9"/>
      <c r="J19" s="9"/>
      <c r="K19" s="9"/>
    </row>
    <row r="20" spans="1:11" x14ac:dyDescent="0.3">
      <c r="A20" s="9"/>
      <c r="B20" s="10">
        <v>16</v>
      </c>
      <c r="C20" s="1" t="s">
        <v>68</v>
      </c>
      <c r="D20" s="1" t="s">
        <v>67</v>
      </c>
      <c r="E20" s="6">
        <v>60</v>
      </c>
      <c r="F20" s="5"/>
      <c r="G20" s="8">
        <f t="shared" si="0"/>
        <v>60</v>
      </c>
      <c r="H20" s="1"/>
      <c r="I20" s="9"/>
      <c r="J20" s="9"/>
      <c r="K20" s="9"/>
    </row>
    <row r="21" spans="1:11" x14ac:dyDescent="0.3">
      <c r="A21" s="9"/>
      <c r="B21" s="10">
        <v>17</v>
      </c>
      <c r="C21" s="1" t="s">
        <v>73</v>
      </c>
      <c r="D21" s="1" t="s">
        <v>74</v>
      </c>
      <c r="E21" s="6">
        <v>80</v>
      </c>
      <c r="F21" s="5"/>
      <c r="G21" s="8">
        <f t="shared" si="0"/>
        <v>80</v>
      </c>
      <c r="H21" s="1"/>
      <c r="I21" s="9"/>
      <c r="J21" s="9"/>
      <c r="K21" s="9"/>
    </row>
    <row r="22" spans="1:11" x14ac:dyDescent="0.3">
      <c r="A22" s="9"/>
      <c r="B22" s="10">
        <v>18</v>
      </c>
      <c r="C22" s="1" t="s">
        <v>22</v>
      </c>
      <c r="D22" s="1"/>
      <c r="E22" s="6">
        <v>500</v>
      </c>
      <c r="F22" s="5"/>
      <c r="G22" s="8">
        <f t="shared" si="0"/>
        <v>500</v>
      </c>
      <c r="H22" s="1"/>
      <c r="I22" s="9"/>
      <c r="J22" s="9"/>
      <c r="K22" s="9"/>
    </row>
    <row r="23" spans="1:11" x14ac:dyDescent="0.3">
      <c r="A23" s="9"/>
      <c r="B23" s="10">
        <v>19</v>
      </c>
      <c r="C23" s="1" t="s">
        <v>23</v>
      </c>
      <c r="D23" s="1"/>
      <c r="E23" s="6">
        <v>200</v>
      </c>
      <c r="F23" s="5"/>
      <c r="G23" s="8">
        <f t="shared" si="0"/>
        <v>200</v>
      </c>
      <c r="H23" s="1"/>
      <c r="I23" s="9"/>
      <c r="J23" s="9"/>
      <c r="K23" s="9"/>
    </row>
    <row r="24" spans="1:11" x14ac:dyDescent="0.3">
      <c r="A24" s="9"/>
      <c r="B24" s="10">
        <v>20</v>
      </c>
      <c r="C24" s="1" t="s">
        <v>24</v>
      </c>
      <c r="D24" s="1"/>
      <c r="E24" s="6">
        <v>400</v>
      </c>
      <c r="F24" s="5"/>
      <c r="G24" s="8">
        <f t="shared" si="0"/>
        <v>400</v>
      </c>
      <c r="H24" s="1"/>
      <c r="I24" s="9"/>
      <c r="J24" s="9"/>
      <c r="K24" s="9"/>
    </row>
    <row r="25" spans="1:11" x14ac:dyDescent="0.3">
      <c r="A25" s="9"/>
      <c r="B25" s="10">
        <v>21</v>
      </c>
      <c r="C25" s="1" t="s">
        <v>25</v>
      </c>
      <c r="D25" s="1"/>
      <c r="E25" s="6">
        <v>400</v>
      </c>
      <c r="F25" s="5"/>
      <c r="G25" s="8">
        <f t="shared" si="0"/>
        <v>400</v>
      </c>
      <c r="H25" s="1"/>
      <c r="I25" s="9"/>
      <c r="J25" s="9"/>
      <c r="K25" s="9"/>
    </row>
    <row r="26" spans="1:11" x14ac:dyDescent="0.3">
      <c r="A26" s="9"/>
      <c r="B26" s="10">
        <v>22</v>
      </c>
      <c r="C26" s="1" t="s">
        <v>26</v>
      </c>
      <c r="D26" s="1"/>
      <c r="E26" s="6">
        <v>600</v>
      </c>
      <c r="F26" s="5"/>
      <c r="G26" s="8">
        <f t="shared" si="0"/>
        <v>600</v>
      </c>
      <c r="H26" s="1"/>
      <c r="I26" s="9"/>
      <c r="J26" s="9"/>
      <c r="K26" s="9"/>
    </row>
    <row r="27" spans="1:11" x14ac:dyDescent="0.3">
      <c r="A27" s="9"/>
      <c r="B27" s="10">
        <v>23</v>
      </c>
      <c r="C27" s="1" t="s">
        <v>27</v>
      </c>
      <c r="D27" s="1"/>
      <c r="E27" s="6">
        <v>50</v>
      </c>
      <c r="F27" s="5"/>
      <c r="G27" s="8">
        <f t="shared" si="0"/>
        <v>50</v>
      </c>
      <c r="H27" s="1"/>
      <c r="I27" s="12" t="s">
        <v>43</v>
      </c>
      <c r="J27" s="4"/>
      <c r="K27" s="9" t="s">
        <v>46</v>
      </c>
    </row>
    <row r="28" spans="1:11" x14ac:dyDescent="0.3">
      <c r="A28" s="9"/>
      <c r="B28" s="10">
        <v>24</v>
      </c>
      <c r="C28" s="1" t="s">
        <v>28</v>
      </c>
      <c r="D28" s="1"/>
      <c r="E28" s="6">
        <v>20</v>
      </c>
      <c r="F28" s="5"/>
      <c r="G28" s="8">
        <f t="shared" si="0"/>
        <v>20</v>
      </c>
      <c r="H28" s="1"/>
      <c r="I28" s="12" t="s">
        <v>44</v>
      </c>
      <c r="J28" s="4"/>
      <c r="K28" s="9" t="s">
        <v>45</v>
      </c>
    </row>
    <row r="29" spans="1:11" x14ac:dyDescent="0.3">
      <c r="A29" s="9"/>
      <c r="B29" s="10">
        <v>25</v>
      </c>
      <c r="C29" s="1" t="s">
        <v>29</v>
      </c>
      <c r="D29" s="1"/>
      <c r="E29" s="6">
        <v>10</v>
      </c>
      <c r="F29" s="5"/>
      <c r="G29" s="8">
        <f t="shared" si="0"/>
        <v>10</v>
      </c>
      <c r="H29" s="1"/>
      <c r="I29" s="12" t="s">
        <v>47</v>
      </c>
      <c r="J29" s="14">
        <f>J27*J28</f>
        <v>0</v>
      </c>
      <c r="K29" s="9" t="s">
        <v>8</v>
      </c>
    </row>
    <row r="30" spans="1:11" x14ac:dyDescent="0.3">
      <c r="A30" s="9"/>
      <c r="B30" s="10">
        <v>26</v>
      </c>
      <c r="C30" s="1" t="s">
        <v>48</v>
      </c>
      <c r="D30" s="1"/>
      <c r="E30" s="6">
        <v>100</v>
      </c>
      <c r="F30" s="5"/>
      <c r="G30" s="8">
        <f t="shared" si="0"/>
        <v>100</v>
      </c>
      <c r="H30" s="1"/>
      <c r="I30" s="9"/>
      <c r="J30" s="9"/>
      <c r="K30" s="9"/>
    </row>
    <row r="31" spans="1:11" x14ac:dyDescent="0.3">
      <c r="A31" s="9"/>
      <c r="B31" s="10">
        <v>27</v>
      </c>
      <c r="C31" s="1" t="s">
        <v>49</v>
      </c>
      <c r="D31" s="1"/>
      <c r="E31" s="6">
        <v>3</v>
      </c>
      <c r="F31" s="5"/>
      <c r="G31" s="8">
        <f t="shared" si="0"/>
        <v>3</v>
      </c>
      <c r="H31" s="1"/>
      <c r="I31" s="9"/>
      <c r="J31" s="9"/>
      <c r="K31" s="9"/>
    </row>
    <row r="32" spans="1:11" x14ac:dyDescent="0.3">
      <c r="A32" s="9"/>
      <c r="B32" s="10">
        <v>28</v>
      </c>
      <c r="C32" s="1" t="s">
        <v>50</v>
      </c>
      <c r="D32" s="1"/>
      <c r="E32" s="6">
        <v>3</v>
      </c>
      <c r="F32" s="5"/>
      <c r="G32" s="8">
        <f t="shared" si="0"/>
        <v>3</v>
      </c>
      <c r="H32" s="1"/>
      <c r="I32" s="9"/>
      <c r="J32" s="9"/>
      <c r="K32" s="9"/>
    </row>
    <row r="33" spans="1:11" x14ac:dyDescent="0.3">
      <c r="A33" s="9"/>
      <c r="B33" s="10">
        <v>29</v>
      </c>
      <c r="C33" s="1" t="s">
        <v>62</v>
      </c>
      <c r="D33" s="1"/>
      <c r="E33" s="6">
        <v>400</v>
      </c>
      <c r="F33" s="5"/>
      <c r="G33" s="8">
        <f t="shared" si="0"/>
        <v>400</v>
      </c>
      <c r="H33" s="1"/>
      <c r="I33" s="9"/>
      <c r="J33" s="9"/>
      <c r="K33" s="9"/>
    </row>
    <row r="34" spans="1:11" x14ac:dyDescent="0.3">
      <c r="A34" s="9"/>
      <c r="B34" s="10">
        <v>30</v>
      </c>
      <c r="C34" s="1" t="s">
        <v>63</v>
      </c>
      <c r="D34" s="1"/>
      <c r="E34" s="6">
        <v>15</v>
      </c>
      <c r="F34" s="5"/>
      <c r="G34" s="8">
        <f t="shared" si="0"/>
        <v>15</v>
      </c>
      <c r="H34" s="1"/>
      <c r="I34" s="9"/>
      <c r="J34" s="9"/>
      <c r="K34" s="9"/>
    </row>
    <row r="35" spans="1:11" x14ac:dyDescent="0.3">
      <c r="A35" s="9"/>
      <c r="B35" s="10">
        <v>31</v>
      </c>
      <c r="C35" s="1" t="s">
        <v>75</v>
      </c>
      <c r="D35" s="1"/>
      <c r="E35" s="6">
        <v>1000</v>
      </c>
      <c r="F35" s="5"/>
      <c r="G35" s="8">
        <f t="shared" si="0"/>
        <v>1000</v>
      </c>
      <c r="H35" s="1"/>
      <c r="I35" s="9"/>
      <c r="J35" s="9"/>
      <c r="K35" s="9"/>
    </row>
    <row r="36" spans="1:11" x14ac:dyDescent="0.3">
      <c r="A36" s="9"/>
      <c r="B36" s="10">
        <v>32</v>
      </c>
      <c r="C36" s="1" t="s">
        <v>64</v>
      </c>
      <c r="D36" s="1"/>
      <c r="E36" s="6">
        <v>300</v>
      </c>
      <c r="F36" s="5"/>
      <c r="G36" s="8">
        <f t="shared" si="0"/>
        <v>300</v>
      </c>
      <c r="H36" s="1"/>
      <c r="I36" s="9"/>
      <c r="J36" s="9"/>
      <c r="K36" s="9"/>
    </row>
    <row r="37" spans="1:11" x14ac:dyDescent="0.3">
      <c r="A37" s="9"/>
      <c r="B37" s="10">
        <v>33</v>
      </c>
      <c r="C37" s="1" t="s">
        <v>65</v>
      </c>
      <c r="D37" s="1"/>
      <c r="E37" s="6">
        <v>400</v>
      </c>
      <c r="F37" s="5"/>
      <c r="G37" s="8">
        <f t="shared" si="0"/>
        <v>400</v>
      </c>
      <c r="H37" s="1"/>
      <c r="I37" s="9"/>
      <c r="J37" s="9"/>
      <c r="K37" s="9"/>
    </row>
    <row r="38" spans="1:11" x14ac:dyDescent="0.3">
      <c r="A38" s="9"/>
      <c r="B38" s="10">
        <v>34</v>
      </c>
      <c r="C38" s="1" t="s">
        <v>66</v>
      </c>
      <c r="D38" s="1"/>
      <c r="E38" s="6">
        <v>600</v>
      </c>
      <c r="F38" s="5"/>
      <c r="G38" s="8">
        <f t="shared" si="0"/>
        <v>600</v>
      </c>
      <c r="H38" s="1"/>
      <c r="I38" s="9"/>
      <c r="J38" s="9"/>
      <c r="K38" s="9"/>
    </row>
    <row r="39" spans="1:11" x14ac:dyDescent="0.3">
      <c r="A39" s="9"/>
      <c r="B39" s="10">
        <v>35</v>
      </c>
      <c r="C39" s="1"/>
      <c r="D39" s="1"/>
      <c r="E39" s="6"/>
      <c r="F39" s="5"/>
      <c r="G39" s="8" t="str">
        <f t="shared" si="0"/>
        <v/>
      </c>
      <c r="H39" s="1"/>
      <c r="I39" s="9"/>
      <c r="J39" s="9"/>
      <c r="K39" s="9"/>
    </row>
    <row r="40" spans="1:11" x14ac:dyDescent="0.3">
      <c r="A40" s="9"/>
      <c r="B40" s="10">
        <v>36</v>
      </c>
      <c r="C40" s="1"/>
      <c r="D40" s="1"/>
      <c r="E40" s="6"/>
      <c r="F40" s="5"/>
      <c r="G40" s="8" t="str">
        <f t="shared" si="0"/>
        <v/>
      </c>
      <c r="H40" s="1"/>
      <c r="I40" s="9"/>
      <c r="J40" s="9"/>
      <c r="K40" s="9"/>
    </row>
    <row r="41" spans="1:11" x14ac:dyDescent="0.3">
      <c r="A41" s="9"/>
      <c r="B41" s="10">
        <v>37</v>
      </c>
      <c r="C41" s="1"/>
      <c r="D41" s="1"/>
      <c r="E41" s="6"/>
      <c r="F41" s="5"/>
      <c r="G41" s="8" t="str">
        <f t="shared" si="0"/>
        <v/>
      </c>
      <c r="H41" s="1"/>
      <c r="I41" s="9"/>
      <c r="J41" s="9"/>
      <c r="K41" s="9"/>
    </row>
    <row r="42" spans="1:11" x14ac:dyDescent="0.3">
      <c r="A42" s="9"/>
      <c r="B42" s="10">
        <v>38</v>
      </c>
      <c r="C42" s="1"/>
      <c r="D42" s="1"/>
      <c r="E42" s="6"/>
      <c r="F42" s="5"/>
      <c r="G42" s="8" t="str">
        <f t="shared" si="0"/>
        <v/>
      </c>
      <c r="H42" s="1"/>
      <c r="I42" s="9"/>
      <c r="J42" s="9"/>
      <c r="K42" s="9"/>
    </row>
    <row r="43" spans="1:11" x14ac:dyDescent="0.3">
      <c r="A43" s="9"/>
      <c r="B43" s="10">
        <v>39</v>
      </c>
      <c r="C43" s="1"/>
      <c r="D43" s="1"/>
      <c r="E43" s="6"/>
      <c r="F43" s="5"/>
      <c r="G43" s="8" t="str">
        <f t="shared" si="0"/>
        <v/>
      </c>
      <c r="H43" s="1"/>
      <c r="I43" s="9"/>
      <c r="J43" s="9"/>
      <c r="K43" s="9"/>
    </row>
    <row r="44" spans="1:11" x14ac:dyDescent="0.3">
      <c r="A44" s="9"/>
      <c r="B44" s="10">
        <v>40</v>
      </c>
      <c r="C44" s="1"/>
      <c r="D44" s="1"/>
      <c r="E44" s="6"/>
      <c r="F44" s="5"/>
      <c r="G44" s="8" t="str">
        <f t="shared" si="0"/>
        <v/>
      </c>
      <c r="H44" s="1"/>
      <c r="I44" s="9"/>
      <c r="J44" s="9"/>
      <c r="K44" s="9"/>
    </row>
    <row r="45" spans="1:11" x14ac:dyDescent="0.3">
      <c r="A45" s="9"/>
      <c r="B45" s="10">
        <v>41</v>
      </c>
      <c r="C45" s="1"/>
      <c r="D45" s="1"/>
      <c r="E45" s="6"/>
      <c r="F45" s="5"/>
      <c r="G45" s="8" t="str">
        <f t="shared" si="0"/>
        <v/>
      </c>
      <c r="H45" s="1"/>
      <c r="I45" s="9"/>
      <c r="J45" s="9"/>
      <c r="K45" s="9"/>
    </row>
    <row r="46" spans="1:11" x14ac:dyDescent="0.3">
      <c r="A46" s="9"/>
      <c r="B46" s="10">
        <v>42</v>
      </c>
      <c r="C46" s="1"/>
      <c r="D46" s="1"/>
      <c r="E46" s="6"/>
      <c r="F46" s="5"/>
      <c r="G46" s="8" t="str">
        <f t="shared" si="0"/>
        <v/>
      </c>
      <c r="H46" s="1"/>
      <c r="I46" s="9"/>
      <c r="J46" s="9"/>
      <c r="K46" s="9"/>
    </row>
    <row r="47" spans="1:11" x14ac:dyDescent="0.3">
      <c r="A47" s="9"/>
      <c r="B47" s="10">
        <v>43</v>
      </c>
      <c r="C47" s="1"/>
      <c r="D47" s="1"/>
      <c r="E47" s="6"/>
      <c r="F47" s="5"/>
      <c r="G47" s="8" t="str">
        <f t="shared" si="0"/>
        <v/>
      </c>
      <c r="H47" s="1"/>
      <c r="I47" s="9"/>
      <c r="J47" s="9"/>
      <c r="K47" s="9"/>
    </row>
    <row r="48" spans="1:11" x14ac:dyDescent="0.3">
      <c r="A48" s="9"/>
      <c r="B48" s="10">
        <v>44</v>
      </c>
      <c r="C48" s="1"/>
      <c r="D48" s="1"/>
      <c r="E48" s="6"/>
      <c r="F48" s="5"/>
      <c r="G48" s="8" t="str">
        <f t="shared" si="0"/>
        <v/>
      </c>
      <c r="H48" s="1"/>
      <c r="I48" s="9"/>
      <c r="J48" s="9"/>
      <c r="K48" s="9"/>
    </row>
    <row r="49" spans="1:11" x14ac:dyDescent="0.3">
      <c r="A49" s="9"/>
      <c r="B49" s="10">
        <v>45</v>
      </c>
      <c r="C49" s="1"/>
      <c r="D49" s="1"/>
      <c r="E49" s="6"/>
      <c r="F49" s="5"/>
      <c r="G49" s="8" t="str">
        <f t="shared" si="0"/>
        <v/>
      </c>
      <c r="H49" s="1"/>
      <c r="I49" s="9"/>
      <c r="J49" s="9"/>
      <c r="K49" s="9"/>
    </row>
    <row r="50" spans="1:11" x14ac:dyDescent="0.3">
      <c r="A50" s="9"/>
      <c r="B50" s="10">
        <v>46</v>
      </c>
      <c r="C50" s="1"/>
      <c r="D50" s="1"/>
      <c r="E50" s="6"/>
      <c r="F50" s="5"/>
      <c r="G50" s="8" t="str">
        <f t="shared" si="0"/>
        <v/>
      </c>
      <c r="H50" s="1"/>
      <c r="I50" s="9"/>
      <c r="J50" s="9"/>
      <c r="K50" s="9"/>
    </row>
    <row r="51" spans="1:11" x14ac:dyDescent="0.3">
      <c r="A51" s="9"/>
      <c r="B51" s="10">
        <v>47</v>
      </c>
      <c r="C51" s="1"/>
      <c r="D51" s="1"/>
      <c r="E51" s="6"/>
      <c r="F51" s="5"/>
      <c r="G51" s="8" t="str">
        <f t="shared" si="0"/>
        <v/>
      </c>
      <c r="H51" s="1"/>
      <c r="I51" s="9"/>
      <c r="J51" s="9"/>
      <c r="K51" s="9"/>
    </row>
    <row r="52" spans="1:11" x14ac:dyDescent="0.3">
      <c r="A52" s="9"/>
      <c r="B52" s="10">
        <v>48</v>
      </c>
      <c r="C52" s="1"/>
      <c r="D52" s="1"/>
      <c r="E52" s="6"/>
      <c r="F52" s="5"/>
      <c r="G52" s="8" t="str">
        <f t="shared" si="0"/>
        <v/>
      </c>
      <c r="H52" s="1"/>
      <c r="I52" s="9"/>
      <c r="J52" s="9"/>
      <c r="K52" s="9"/>
    </row>
    <row r="53" spans="1:11" x14ac:dyDescent="0.3">
      <c r="A53" s="9"/>
      <c r="B53" s="10">
        <v>49</v>
      </c>
      <c r="C53" s="1"/>
      <c r="D53" s="1"/>
      <c r="E53" s="6"/>
      <c r="F53" s="5"/>
      <c r="G53" s="8" t="str">
        <f t="shared" si="0"/>
        <v/>
      </c>
      <c r="H53" s="1"/>
      <c r="I53" s="9"/>
      <c r="J53" s="9"/>
      <c r="K53" s="9"/>
    </row>
    <row r="54" spans="1:11" x14ac:dyDescent="0.3">
      <c r="A54" s="9"/>
      <c r="B54" s="10">
        <v>50</v>
      </c>
      <c r="C54" s="1"/>
      <c r="D54" s="1"/>
      <c r="E54" s="6"/>
      <c r="F54" s="5"/>
      <c r="G54" s="8" t="str">
        <f t="shared" si="0"/>
        <v/>
      </c>
      <c r="H54" s="1"/>
      <c r="I54" s="9"/>
      <c r="J54" s="9"/>
      <c r="K54" s="9"/>
    </row>
    <row r="55" spans="1:11" x14ac:dyDescent="0.3">
      <c r="A55" s="9"/>
      <c r="B55" s="10">
        <v>51</v>
      </c>
      <c r="C55" s="1"/>
      <c r="D55" s="1"/>
      <c r="E55" s="6"/>
      <c r="F55" s="5"/>
      <c r="G55" s="8" t="str">
        <f t="shared" si="0"/>
        <v/>
      </c>
      <c r="H55" s="1"/>
      <c r="I55" s="9"/>
      <c r="J55" s="9"/>
      <c r="K55" s="9"/>
    </row>
    <row r="56" spans="1:11" x14ac:dyDescent="0.3">
      <c r="A56" s="9"/>
      <c r="B56" s="10">
        <v>52</v>
      </c>
      <c r="C56" s="1"/>
      <c r="D56" s="1"/>
      <c r="E56" s="6"/>
      <c r="F56" s="5"/>
      <c r="G56" s="8" t="str">
        <f t="shared" si="0"/>
        <v/>
      </c>
      <c r="H56" s="1"/>
      <c r="I56" s="9"/>
      <c r="J56" s="9"/>
      <c r="K56" s="9"/>
    </row>
    <row r="57" spans="1:11" x14ac:dyDescent="0.3">
      <c r="A57" s="9"/>
      <c r="B57" s="10">
        <v>53</v>
      </c>
      <c r="C57" s="1"/>
      <c r="D57" s="1"/>
      <c r="E57" s="6"/>
      <c r="F57" s="5"/>
      <c r="G57" s="8" t="str">
        <f t="shared" si="0"/>
        <v/>
      </c>
      <c r="H57" s="1"/>
      <c r="I57" s="9"/>
      <c r="J57" s="9"/>
      <c r="K57" s="9"/>
    </row>
    <row r="58" spans="1:11" x14ac:dyDescent="0.3">
      <c r="A58" s="9"/>
      <c r="B58" s="10">
        <v>54</v>
      </c>
      <c r="C58" s="1"/>
      <c r="D58" s="1"/>
      <c r="E58" s="6"/>
      <c r="F58" s="5"/>
      <c r="G58" s="8" t="str">
        <f t="shared" si="0"/>
        <v/>
      </c>
      <c r="H58" s="1"/>
      <c r="I58" s="9"/>
      <c r="J58" s="9"/>
      <c r="K58" s="9"/>
    </row>
    <row r="59" spans="1:11" x14ac:dyDescent="0.3">
      <c r="A59" s="9"/>
      <c r="B59" s="10">
        <v>55</v>
      </c>
      <c r="C59" s="1"/>
      <c r="D59" s="1"/>
      <c r="E59" s="6"/>
      <c r="F59" s="5"/>
      <c r="G59" s="8" t="str">
        <f t="shared" si="0"/>
        <v/>
      </c>
      <c r="H59" s="1"/>
      <c r="I59" s="9"/>
      <c r="J59" s="9"/>
      <c r="K59" s="9"/>
    </row>
    <row r="60" spans="1:11" x14ac:dyDescent="0.3">
      <c r="A60" s="9"/>
      <c r="B60" s="10">
        <v>56</v>
      </c>
      <c r="C60" s="1"/>
      <c r="D60" s="1"/>
      <c r="E60" s="6"/>
      <c r="F60" s="5"/>
      <c r="G60" s="8" t="str">
        <f t="shared" si="0"/>
        <v/>
      </c>
      <c r="H60" s="1"/>
      <c r="I60" s="9"/>
      <c r="J60" s="9"/>
      <c r="K60" s="9"/>
    </row>
    <row r="61" spans="1:11" x14ac:dyDescent="0.3">
      <c r="A61" s="9"/>
      <c r="B61" s="10">
        <v>57</v>
      </c>
      <c r="C61" s="1"/>
      <c r="D61" s="1"/>
      <c r="E61" s="6"/>
      <c r="F61" s="5"/>
      <c r="G61" s="8" t="str">
        <f t="shared" si="0"/>
        <v/>
      </c>
      <c r="H61" s="1"/>
      <c r="I61" s="9"/>
      <c r="J61" s="9"/>
      <c r="K61" s="9"/>
    </row>
    <row r="62" spans="1:11" x14ac:dyDescent="0.3">
      <c r="A62" s="9"/>
      <c r="B62" s="10">
        <v>58</v>
      </c>
      <c r="C62" s="1"/>
      <c r="D62" s="1"/>
      <c r="E62" s="6"/>
      <c r="F62" s="5"/>
      <c r="G62" s="8" t="str">
        <f t="shared" si="0"/>
        <v/>
      </c>
      <c r="H62" s="1"/>
      <c r="I62" s="9"/>
      <c r="J62" s="9"/>
      <c r="K62" s="9"/>
    </row>
    <row r="63" spans="1:11" x14ac:dyDescent="0.3">
      <c r="A63" s="9"/>
      <c r="B63" s="10">
        <v>59</v>
      </c>
      <c r="C63" s="1"/>
      <c r="D63" s="1"/>
      <c r="E63" s="6"/>
      <c r="F63" s="5"/>
      <c r="G63" s="8" t="str">
        <f t="shared" si="0"/>
        <v/>
      </c>
      <c r="H63" s="1"/>
      <c r="I63" s="9"/>
      <c r="J63" s="9"/>
      <c r="K63" s="9"/>
    </row>
    <row r="64" spans="1:11" x14ac:dyDescent="0.3">
      <c r="A64" s="9"/>
      <c r="B64" s="10">
        <v>60</v>
      </c>
      <c r="C64" s="1"/>
      <c r="D64" s="1"/>
      <c r="E64" s="6"/>
      <c r="F64" s="5"/>
      <c r="G64" s="8" t="str">
        <f t="shared" si="0"/>
        <v/>
      </c>
      <c r="H64" s="1"/>
      <c r="I64" s="9"/>
      <c r="J64" s="9"/>
      <c r="K64" s="9"/>
    </row>
    <row r="65" spans="1:11" x14ac:dyDescent="0.3">
      <c r="A65" s="9"/>
      <c r="B65" s="10">
        <v>61</v>
      </c>
      <c r="C65" s="1"/>
      <c r="D65" s="1"/>
      <c r="E65" s="6"/>
      <c r="F65" s="5"/>
      <c r="G65" s="8" t="str">
        <f t="shared" si="0"/>
        <v/>
      </c>
      <c r="H65" s="1"/>
      <c r="I65" s="9"/>
      <c r="J65" s="9"/>
      <c r="K65" s="9"/>
    </row>
    <row r="66" spans="1:11" x14ac:dyDescent="0.3">
      <c r="A66" s="9"/>
      <c r="B66" s="10">
        <v>62</v>
      </c>
      <c r="C66" s="1"/>
      <c r="D66" s="1"/>
      <c r="E66" s="6"/>
      <c r="F66" s="5"/>
      <c r="G66" s="8" t="str">
        <f t="shared" si="0"/>
        <v/>
      </c>
      <c r="H66" s="1"/>
      <c r="I66" s="9"/>
      <c r="J66" s="9"/>
      <c r="K66" s="9"/>
    </row>
    <row r="67" spans="1:11" x14ac:dyDescent="0.3">
      <c r="A67" s="9"/>
      <c r="B67" s="10">
        <v>63</v>
      </c>
      <c r="C67" s="1"/>
      <c r="D67" s="1"/>
      <c r="E67" s="6"/>
      <c r="F67" s="5"/>
      <c r="G67" s="8" t="str">
        <f t="shared" si="0"/>
        <v/>
      </c>
      <c r="H67" s="1"/>
      <c r="I67" s="9"/>
      <c r="J67" s="9"/>
      <c r="K67" s="9"/>
    </row>
    <row r="68" spans="1:11" x14ac:dyDescent="0.3">
      <c r="A68" s="9"/>
      <c r="B68" s="10">
        <v>64</v>
      </c>
      <c r="C68" s="1"/>
      <c r="D68" s="1"/>
      <c r="E68" s="6"/>
      <c r="F68" s="5"/>
      <c r="G68" s="8" t="str">
        <f t="shared" si="0"/>
        <v/>
      </c>
      <c r="H68" s="1"/>
      <c r="I68" s="9"/>
      <c r="J68" s="9"/>
      <c r="K68" s="9"/>
    </row>
    <row r="69" spans="1:11" x14ac:dyDescent="0.3">
      <c r="A69" s="9"/>
      <c r="B69" s="10">
        <v>65</v>
      </c>
      <c r="C69" s="1"/>
      <c r="D69" s="1"/>
      <c r="E69" s="6"/>
      <c r="F69" s="5"/>
      <c r="G69" s="8" t="str">
        <f t="shared" si="0"/>
        <v/>
      </c>
      <c r="H69" s="1"/>
      <c r="I69" s="9"/>
      <c r="J69" s="9"/>
      <c r="K69" s="9"/>
    </row>
    <row r="70" spans="1:11" x14ac:dyDescent="0.3">
      <c r="A70" s="9"/>
      <c r="B70" s="10">
        <v>66</v>
      </c>
      <c r="C70" s="1"/>
      <c r="D70" s="1"/>
      <c r="E70" s="6"/>
      <c r="F70" s="5"/>
      <c r="G70" s="8" t="str">
        <f t="shared" ref="G70:G104" si="1">IF(C70&lt;&gt;"",IF(F70&lt;&gt;"",F70*E70,E70),"")</f>
        <v/>
      </c>
      <c r="H70" s="1"/>
      <c r="I70" s="9"/>
      <c r="J70" s="9"/>
      <c r="K70" s="9"/>
    </row>
    <row r="71" spans="1:11" x14ac:dyDescent="0.3">
      <c r="A71" s="9"/>
      <c r="B71" s="10">
        <v>67</v>
      </c>
      <c r="C71" s="1"/>
      <c r="D71" s="1"/>
      <c r="E71" s="6"/>
      <c r="F71" s="5"/>
      <c r="G71" s="8" t="str">
        <f t="shared" si="1"/>
        <v/>
      </c>
      <c r="H71" s="1"/>
      <c r="I71" s="9"/>
      <c r="J71" s="9"/>
      <c r="K71" s="9"/>
    </row>
    <row r="72" spans="1:11" x14ac:dyDescent="0.3">
      <c r="A72" s="9"/>
      <c r="B72" s="10">
        <v>68</v>
      </c>
      <c r="C72" s="1"/>
      <c r="D72" s="1"/>
      <c r="E72" s="6"/>
      <c r="F72" s="5"/>
      <c r="G72" s="8" t="str">
        <f t="shared" si="1"/>
        <v/>
      </c>
      <c r="H72" s="1"/>
      <c r="I72" s="9"/>
      <c r="J72" s="9"/>
      <c r="K72" s="9"/>
    </row>
    <row r="73" spans="1:11" x14ac:dyDescent="0.3">
      <c r="A73" s="9"/>
      <c r="B73" s="10">
        <v>69</v>
      </c>
      <c r="C73" s="1"/>
      <c r="D73" s="1"/>
      <c r="E73" s="6"/>
      <c r="F73" s="5"/>
      <c r="G73" s="8" t="str">
        <f t="shared" si="1"/>
        <v/>
      </c>
      <c r="H73" s="1"/>
      <c r="I73" s="9"/>
      <c r="J73" s="9"/>
      <c r="K73" s="9"/>
    </row>
    <row r="74" spans="1:11" x14ac:dyDescent="0.3">
      <c r="A74" s="9"/>
      <c r="B74" s="10">
        <v>70</v>
      </c>
      <c r="C74" s="1"/>
      <c r="D74" s="1"/>
      <c r="E74" s="6"/>
      <c r="F74" s="5"/>
      <c r="G74" s="8" t="str">
        <f t="shared" si="1"/>
        <v/>
      </c>
      <c r="H74" s="1"/>
      <c r="I74" s="9"/>
      <c r="J74" s="9"/>
      <c r="K74" s="9"/>
    </row>
    <row r="75" spans="1:11" x14ac:dyDescent="0.3">
      <c r="A75" s="9"/>
      <c r="B75" s="10">
        <v>71</v>
      </c>
      <c r="C75" s="1"/>
      <c r="D75" s="1"/>
      <c r="E75" s="6"/>
      <c r="F75" s="5"/>
      <c r="G75" s="8" t="str">
        <f t="shared" si="1"/>
        <v/>
      </c>
      <c r="H75" s="1"/>
      <c r="I75" s="9"/>
      <c r="J75" s="9"/>
      <c r="K75" s="9"/>
    </row>
    <row r="76" spans="1:11" x14ac:dyDescent="0.3">
      <c r="A76" s="9"/>
      <c r="B76" s="10">
        <v>72</v>
      </c>
      <c r="C76" s="1"/>
      <c r="D76" s="1"/>
      <c r="E76" s="6"/>
      <c r="F76" s="5"/>
      <c r="G76" s="8" t="str">
        <f t="shared" si="1"/>
        <v/>
      </c>
      <c r="H76" s="1"/>
      <c r="I76" s="9"/>
      <c r="J76" s="9"/>
      <c r="K76" s="9"/>
    </row>
    <row r="77" spans="1:11" x14ac:dyDescent="0.3">
      <c r="A77" s="9"/>
      <c r="B77" s="10">
        <v>73</v>
      </c>
      <c r="C77" s="1"/>
      <c r="D77" s="1"/>
      <c r="E77" s="6"/>
      <c r="F77" s="5"/>
      <c r="G77" s="8" t="str">
        <f t="shared" si="1"/>
        <v/>
      </c>
      <c r="H77" s="1"/>
      <c r="I77" s="9"/>
      <c r="J77" s="9"/>
      <c r="K77" s="9"/>
    </row>
    <row r="78" spans="1:11" x14ac:dyDescent="0.3">
      <c r="A78" s="9"/>
      <c r="B78" s="10">
        <v>74</v>
      </c>
      <c r="C78" s="1"/>
      <c r="D78" s="1"/>
      <c r="E78" s="6"/>
      <c r="F78" s="5"/>
      <c r="G78" s="8" t="str">
        <f t="shared" si="1"/>
        <v/>
      </c>
      <c r="H78" s="1"/>
      <c r="I78" s="9"/>
      <c r="J78" s="9"/>
      <c r="K78" s="9"/>
    </row>
    <row r="79" spans="1:11" x14ac:dyDescent="0.3">
      <c r="A79" s="9"/>
      <c r="B79" s="10">
        <v>75</v>
      </c>
      <c r="C79" s="1"/>
      <c r="D79" s="1"/>
      <c r="E79" s="6"/>
      <c r="F79" s="5"/>
      <c r="G79" s="8" t="str">
        <f t="shared" si="1"/>
        <v/>
      </c>
      <c r="H79" s="1"/>
      <c r="I79" s="9"/>
      <c r="J79" s="9"/>
      <c r="K79" s="9"/>
    </row>
    <row r="80" spans="1:11" x14ac:dyDescent="0.3">
      <c r="A80" s="9"/>
      <c r="B80" s="10">
        <v>76</v>
      </c>
      <c r="C80" s="1"/>
      <c r="D80" s="1"/>
      <c r="E80" s="6"/>
      <c r="F80" s="5"/>
      <c r="G80" s="8" t="str">
        <f t="shared" si="1"/>
        <v/>
      </c>
      <c r="H80" s="1"/>
      <c r="I80" s="9"/>
      <c r="J80" s="9"/>
      <c r="K80" s="9"/>
    </row>
    <row r="81" spans="1:11" x14ac:dyDescent="0.3">
      <c r="A81" s="9"/>
      <c r="B81" s="10">
        <v>77</v>
      </c>
      <c r="C81" s="1"/>
      <c r="D81" s="1"/>
      <c r="E81" s="6"/>
      <c r="F81" s="5"/>
      <c r="G81" s="8" t="str">
        <f t="shared" si="1"/>
        <v/>
      </c>
      <c r="H81" s="1"/>
      <c r="I81" s="9"/>
      <c r="J81" s="9"/>
      <c r="K81" s="9"/>
    </row>
    <row r="82" spans="1:11" x14ac:dyDescent="0.3">
      <c r="A82" s="9"/>
      <c r="B82" s="10">
        <v>78</v>
      </c>
      <c r="C82" s="1"/>
      <c r="D82" s="1"/>
      <c r="E82" s="6"/>
      <c r="F82" s="5"/>
      <c r="G82" s="8" t="str">
        <f t="shared" si="1"/>
        <v/>
      </c>
      <c r="H82" s="1"/>
      <c r="I82" s="9"/>
      <c r="J82" s="9"/>
      <c r="K82" s="9"/>
    </row>
    <row r="83" spans="1:11" x14ac:dyDescent="0.3">
      <c r="A83" s="9"/>
      <c r="B83" s="10">
        <v>79</v>
      </c>
      <c r="C83" s="1"/>
      <c r="D83" s="1"/>
      <c r="E83" s="6"/>
      <c r="F83" s="5"/>
      <c r="G83" s="8" t="str">
        <f t="shared" si="1"/>
        <v/>
      </c>
      <c r="H83" s="1"/>
      <c r="I83" s="9"/>
      <c r="J83" s="9"/>
      <c r="K83" s="9"/>
    </row>
    <row r="84" spans="1:11" x14ac:dyDescent="0.3">
      <c r="A84" s="9"/>
      <c r="B84" s="10">
        <v>80</v>
      </c>
      <c r="C84" s="1"/>
      <c r="D84" s="1"/>
      <c r="E84" s="6"/>
      <c r="F84" s="5"/>
      <c r="G84" s="8" t="str">
        <f t="shared" si="1"/>
        <v/>
      </c>
      <c r="H84" s="1"/>
      <c r="I84" s="9"/>
      <c r="J84" s="9"/>
      <c r="K84" s="9"/>
    </row>
    <row r="85" spans="1:11" x14ac:dyDescent="0.3">
      <c r="A85" s="9"/>
      <c r="B85" s="10">
        <v>81</v>
      </c>
      <c r="C85" s="1"/>
      <c r="D85" s="1"/>
      <c r="E85" s="6"/>
      <c r="F85" s="5"/>
      <c r="G85" s="8" t="str">
        <f t="shared" si="1"/>
        <v/>
      </c>
      <c r="H85" s="1"/>
      <c r="I85" s="9"/>
      <c r="J85" s="9"/>
      <c r="K85" s="9"/>
    </row>
    <row r="86" spans="1:11" x14ac:dyDescent="0.3">
      <c r="A86" s="9"/>
      <c r="B86" s="10">
        <v>82</v>
      </c>
      <c r="C86" s="1"/>
      <c r="D86" s="1"/>
      <c r="E86" s="6"/>
      <c r="F86" s="5"/>
      <c r="G86" s="8" t="str">
        <f t="shared" si="1"/>
        <v/>
      </c>
      <c r="H86" s="1"/>
      <c r="I86" s="9"/>
      <c r="J86" s="9"/>
      <c r="K86" s="9"/>
    </row>
    <row r="87" spans="1:11" x14ac:dyDescent="0.3">
      <c r="A87" s="9"/>
      <c r="B87" s="10">
        <v>83</v>
      </c>
      <c r="C87" s="1"/>
      <c r="D87" s="1"/>
      <c r="E87" s="6"/>
      <c r="F87" s="5"/>
      <c r="G87" s="8" t="str">
        <f t="shared" si="1"/>
        <v/>
      </c>
      <c r="H87" s="1"/>
      <c r="I87" s="9"/>
      <c r="J87" s="9"/>
      <c r="K87" s="9"/>
    </row>
    <row r="88" spans="1:11" x14ac:dyDescent="0.3">
      <c r="A88" s="9"/>
      <c r="B88" s="10">
        <v>84</v>
      </c>
      <c r="C88" s="1"/>
      <c r="D88" s="1"/>
      <c r="E88" s="6"/>
      <c r="F88" s="5"/>
      <c r="G88" s="8" t="str">
        <f t="shared" si="1"/>
        <v/>
      </c>
      <c r="H88" s="1"/>
      <c r="I88" s="9"/>
      <c r="J88" s="9"/>
      <c r="K88" s="9"/>
    </row>
    <row r="89" spans="1:11" x14ac:dyDescent="0.3">
      <c r="A89" s="9"/>
      <c r="B89" s="10">
        <v>85</v>
      </c>
      <c r="C89" s="1"/>
      <c r="D89" s="1"/>
      <c r="E89" s="6"/>
      <c r="F89" s="5"/>
      <c r="G89" s="8" t="str">
        <f t="shared" si="1"/>
        <v/>
      </c>
      <c r="H89" s="1"/>
      <c r="I89" s="9"/>
      <c r="J89" s="9"/>
      <c r="K89" s="9"/>
    </row>
    <row r="90" spans="1:11" x14ac:dyDescent="0.3">
      <c r="A90" s="9"/>
      <c r="B90" s="10">
        <v>86</v>
      </c>
      <c r="C90" s="1"/>
      <c r="D90" s="1"/>
      <c r="E90" s="6"/>
      <c r="F90" s="5"/>
      <c r="G90" s="8" t="str">
        <f t="shared" si="1"/>
        <v/>
      </c>
      <c r="H90" s="1"/>
      <c r="I90" s="9"/>
      <c r="J90" s="9"/>
      <c r="K90" s="9"/>
    </row>
    <row r="91" spans="1:11" x14ac:dyDescent="0.3">
      <c r="A91" s="9"/>
      <c r="B91" s="10">
        <v>87</v>
      </c>
      <c r="C91" s="1"/>
      <c r="D91" s="1"/>
      <c r="E91" s="6"/>
      <c r="F91" s="5"/>
      <c r="G91" s="8" t="str">
        <f t="shared" si="1"/>
        <v/>
      </c>
      <c r="H91" s="1"/>
      <c r="I91" s="9"/>
      <c r="J91" s="9"/>
      <c r="K91" s="9"/>
    </row>
    <row r="92" spans="1:11" x14ac:dyDescent="0.3">
      <c r="A92" s="9"/>
      <c r="B92" s="10">
        <v>88</v>
      </c>
      <c r="C92" s="1"/>
      <c r="D92" s="1"/>
      <c r="E92" s="6"/>
      <c r="F92" s="5"/>
      <c r="G92" s="8" t="str">
        <f t="shared" si="1"/>
        <v/>
      </c>
      <c r="H92" s="1"/>
      <c r="I92" s="9"/>
      <c r="J92" s="9"/>
      <c r="K92" s="9"/>
    </row>
    <row r="93" spans="1:11" x14ac:dyDescent="0.3">
      <c r="A93" s="9"/>
      <c r="B93" s="10">
        <v>89</v>
      </c>
      <c r="C93" s="1"/>
      <c r="D93" s="1"/>
      <c r="E93" s="6"/>
      <c r="F93" s="5"/>
      <c r="G93" s="8" t="str">
        <f t="shared" si="1"/>
        <v/>
      </c>
      <c r="H93" s="1"/>
      <c r="I93" s="9"/>
      <c r="J93" s="9"/>
      <c r="K93" s="9"/>
    </row>
    <row r="94" spans="1:11" x14ac:dyDescent="0.3">
      <c r="A94" s="9"/>
      <c r="B94" s="10">
        <v>90</v>
      </c>
      <c r="C94" s="1"/>
      <c r="D94" s="1"/>
      <c r="E94" s="6"/>
      <c r="F94" s="5"/>
      <c r="G94" s="8" t="str">
        <f t="shared" si="1"/>
        <v/>
      </c>
      <c r="H94" s="1"/>
      <c r="I94" s="9"/>
      <c r="J94" s="9"/>
      <c r="K94" s="9"/>
    </row>
    <row r="95" spans="1:11" x14ac:dyDescent="0.3">
      <c r="A95" s="9"/>
      <c r="B95" s="10">
        <v>91</v>
      </c>
      <c r="C95" s="1"/>
      <c r="D95" s="1"/>
      <c r="E95" s="6"/>
      <c r="F95" s="5"/>
      <c r="G95" s="8" t="str">
        <f t="shared" si="1"/>
        <v/>
      </c>
      <c r="H95" s="1"/>
      <c r="I95" s="9"/>
      <c r="J95" s="9"/>
      <c r="K95" s="9"/>
    </row>
    <row r="96" spans="1:11" x14ac:dyDescent="0.3">
      <c r="A96" s="9"/>
      <c r="B96" s="10">
        <v>92</v>
      </c>
      <c r="C96" s="1"/>
      <c r="D96" s="1"/>
      <c r="E96" s="6"/>
      <c r="F96" s="5"/>
      <c r="G96" s="8" t="str">
        <f t="shared" si="1"/>
        <v/>
      </c>
      <c r="H96" s="1"/>
      <c r="I96" s="9"/>
      <c r="J96" s="9"/>
      <c r="K96" s="9"/>
    </row>
    <row r="97" spans="1:11" x14ac:dyDescent="0.3">
      <c r="A97" s="9"/>
      <c r="B97" s="10">
        <v>93</v>
      </c>
      <c r="C97" s="1"/>
      <c r="D97" s="1"/>
      <c r="E97" s="6"/>
      <c r="F97" s="5"/>
      <c r="G97" s="8" t="str">
        <f t="shared" si="1"/>
        <v/>
      </c>
      <c r="H97" s="1"/>
      <c r="I97" s="9"/>
      <c r="J97" s="9"/>
      <c r="K97" s="9"/>
    </row>
    <row r="98" spans="1:11" x14ac:dyDescent="0.3">
      <c r="A98" s="9"/>
      <c r="B98" s="10">
        <v>94</v>
      </c>
      <c r="C98" s="1"/>
      <c r="D98" s="1"/>
      <c r="E98" s="6"/>
      <c r="F98" s="5"/>
      <c r="G98" s="8" t="str">
        <f t="shared" si="1"/>
        <v/>
      </c>
      <c r="H98" s="1"/>
      <c r="I98" s="9"/>
      <c r="J98" s="9"/>
      <c r="K98" s="9"/>
    </row>
    <row r="99" spans="1:11" x14ac:dyDescent="0.3">
      <c r="A99" s="9"/>
      <c r="B99" s="10">
        <v>95</v>
      </c>
      <c r="C99" s="1"/>
      <c r="D99" s="1"/>
      <c r="E99" s="6"/>
      <c r="F99" s="5"/>
      <c r="G99" s="8" t="str">
        <f t="shared" si="1"/>
        <v/>
      </c>
      <c r="H99" s="1"/>
      <c r="I99" s="9"/>
      <c r="J99" s="9"/>
      <c r="K99" s="9"/>
    </row>
    <row r="100" spans="1:11" x14ac:dyDescent="0.3">
      <c r="A100" s="9"/>
      <c r="B100" s="10">
        <v>96</v>
      </c>
      <c r="C100" s="1"/>
      <c r="D100" s="1"/>
      <c r="E100" s="6"/>
      <c r="F100" s="5"/>
      <c r="G100" s="8" t="str">
        <f t="shared" si="1"/>
        <v/>
      </c>
      <c r="H100" s="1"/>
      <c r="I100" s="9"/>
      <c r="J100" s="9"/>
      <c r="K100" s="9"/>
    </row>
    <row r="101" spans="1:11" x14ac:dyDescent="0.3">
      <c r="A101" s="9"/>
      <c r="B101" s="10">
        <v>97</v>
      </c>
      <c r="C101" s="1"/>
      <c r="D101" s="1"/>
      <c r="E101" s="6"/>
      <c r="F101" s="5"/>
      <c r="G101" s="8" t="str">
        <f t="shared" si="1"/>
        <v/>
      </c>
      <c r="H101" s="1"/>
      <c r="I101" s="9"/>
      <c r="J101" s="9"/>
      <c r="K101" s="9"/>
    </row>
    <row r="102" spans="1:11" x14ac:dyDescent="0.3">
      <c r="A102" s="9"/>
      <c r="B102" s="10">
        <v>98</v>
      </c>
      <c r="C102" s="1"/>
      <c r="D102" s="1"/>
      <c r="E102" s="6"/>
      <c r="F102" s="5"/>
      <c r="G102" s="8" t="str">
        <f t="shared" si="1"/>
        <v/>
      </c>
      <c r="H102" s="1"/>
      <c r="I102" s="9"/>
      <c r="J102" s="9"/>
      <c r="K102" s="9"/>
    </row>
    <row r="103" spans="1:11" x14ac:dyDescent="0.3">
      <c r="A103" s="9"/>
      <c r="B103" s="10">
        <v>99</v>
      </c>
      <c r="C103" s="1"/>
      <c r="D103" s="1"/>
      <c r="E103" s="6"/>
      <c r="F103" s="5"/>
      <c r="G103" s="8" t="str">
        <f t="shared" si="1"/>
        <v/>
      </c>
      <c r="H103" s="1"/>
      <c r="I103" s="9"/>
      <c r="J103" s="9"/>
      <c r="K103" s="9"/>
    </row>
    <row r="104" spans="1:11" x14ac:dyDescent="0.3">
      <c r="A104" s="9"/>
      <c r="B104" s="10">
        <v>100</v>
      </c>
      <c r="C104" s="1"/>
      <c r="D104" s="1"/>
      <c r="E104" s="6"/>
      <c r="F104" s="5"/>
      <c r="G104" s="8" t="str">
        <f t="shared" si="1"/>
        <v/>
      </c>
      <c r="H104" s="1"/>
      <c r="I104" s="9"/>
      <c r="J104" s="9"/>
      <c r="K104" s="9"/>
    </row>
    <row r="105" spans="1:11" x14ac:dyDescent="0.3">
      <c r="A105" s="9"/>
      <c r="B105" s="11"/>
      <c r="C105" s="9"/>
      <c r="D105" s="9"/>
      <c r="E105" s="18"/>
      <c r="F105" s="9"/>
      <c r="G105" s="18"/>
      <c r="H105" s="9"/>
      <c r="I105" s="9"/>
      <c r="J105" s="9"/>
      <c r="K105" s="9"/>
    </row>
    <row r="106" spans="1:11" x14ac:dyDescent="0.3">
      <c r="A106" s="9"/>
      <c r="B106" s="11" t="s">
        <v>42</v>
      </c>
      <c r="C106" s="9"/>
      <c r="D106" s="9"/>
      <c r="E106" s="18"/>
      <c r="F106" s="9"/>
      <c r="G106" s="18"/>
      <c r="H106" s="9"/>
      <c r="I106" s="9"/>
      <c r="J106" s="9"/>
      <c r="K106" s="9"/>
    </row>
  </sheetData>
  <mergeCells count="1">
    <mergeCell ref="B2:H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Calculation</vt:lpstr>
      <vt:lpstr>Appliances Data</vt:lpstr>
      <vt:lpstr>Appliances</vt:lpstr>
      <vt:lpstr>Rating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Consumption Calculator</dc:title>
  <dc:creator>R. Musadya</dc:creator>
  <cp:lastModifiedBy>Agam PC</cp:lastModifiedBy>
  <dcterms:created xsi:type="dcterms:W3CDTF">2016-10-14T02:28:09Z</dcterms:created>
  <dcterms:modified xsi:type="dcterms:W3CDTF">2016-10-14T06:36:18Z</dcterms:modified>
</cp:coreProperties>
</file>