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70" yWindow="-10" windowWidth="9540" windowHeight="8110"/>
  </bookViews>
  <sheets>
    <sheet name="Chart of Accounts" sheetId="1" r:id="rId1"/>
    <sheet name="BS Format" sheetId="2" r:id="rId2"/>
    <sheet name="BS Report - 1" sheetId="3" r:id="rId3"/>
    <sheet name="BS Report - 2" sheetId="4" r:id="rId4"/>
    <sheet name="BS Report - 3" sheetId="5" r:id="rId5"/>
    <sheet name="PRO version" sheetId="10" r:id="rId6"/>
  </sheets>
  <definedNames>
    <definedName name="ChartofAccounts">'Chart of Accounts'!$B$5:$B$103</definedName>
    <definedName name="ChartofAccountsTable">'Chart of Accounts'!$B$5:$C$103</definedName>
    <definedName name="maxaktiva">'BS Format'!$B$8</definedName>
    <definedName name="maxpasiva">'BS Format'!$B$96</definedName>
    <definedName name="Neraca_Akun">'BS Format'!$F$10:$F$93</definedName>
    <definedName name="Neraca_Awal">'BS Format'!$H$10:$H$93</definedName>
    <definedName name="Neraca_Balance">'BS Format'!$I$10:$I$93</definedName>
    <definedName name="_xlnm.Print_Area" localSheetId="2">'BS Report - 1'!$C$5:$D$96</definedName>
    <definedName name="_xlnm.Print_Area" localSheetId="3">'BS Report - 2'!$E$4:$I$44</definedName>
    <definedName name="_xlnm.Print_Area" localSheetId="4">'BS Report - 3'!$B$5:$F$44</definedName>
    <definedName name="_xlnm.Print_Area" localSheetId="0">'Chart of Accounts'!$B$4:$C$103</definedName>
  </definedNames>
  <calcPr calcId="145621"/>
</workbook>
</file>

<file path=xl/calcChain.xml><?xml version="1.0" encoding="utf-8"?>
<calcChain xmlns="http://schemas.openxmlformats.org/spreadsheetml/2006/main">
  <c r="E7" i="4" l="1"/>
  <c r="C7" i="3"/>
  <c r="H44" i="2"/>
  <c r="F26" i="5"/>
  <c r="C26" i="5"/>
  <c r="H95" i="2"/>
  <c r="G93" i="2"/>
  <c r="G92" i="2"/>
  <c r="G91" i="2"/>
  <c r="G90" i="2"/>
  <c r="G89" i="2"/>
  <c r="G88" i="2"/>
  <c r="G86" i="2"/>
  <c r="G85" i="2"/>
  <c r="G84" i="2"/>
  <c r="G83" i="2"/>
  <c r="G82" i="2"/>
  <c r="G81" i="2"/>
  <c r="G80" i="2"/>
  <c r="G79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I95" i="2"/>
  <c r="G47" i="2"/>
  <c r="B45" i="2"/>
  <c r="B46" i="2" s="1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I11" i="2"/>
  <c r="I44" i="2" s="1"/>
  <c r="D11" i="2"/>
  <c r="D12" i="2" s="1"/>
  <c r="D10" i="2"/>
  <c r="B10" i="2"/>
  <c r="B11" i="2" s="1"/>
  <c r="D13" i="2" l="1"/>
  <c r="D14" i="2" s="1"/>
  <c r="D15" i="2" s="1"/>
  <c r="H9" i="2"/>
  <c r="B47" i="2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11" i="3"/>
  <c r="B9" i="3"/>
  <c r="B10" i="3"/>
  <c r="I9" i="2"/>
  <c r="B12" i="2"/>
  <c r="B13" i="3" l="1"/>
  <c r="C13" i="3" s="1"/>
  <c r="B12" i="3"/>
  <c r="C12" i="3" s="1"/>
  <c r="D16" i="2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B14" i="3"/>
  <c r="D14" i="3" s="1"/>
  <c r="C9" i="3"/>
  <c r="D9" i="3"/>
  <c r="D10" i="3"/>
  <c r="C10" i="3"/>
  <c r="C11" i="3"/>
  <c r="D11" i="3"/>
  <c r="B96" i="2"/>
  <c r="B13" i="2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C14" i="3" l="1"/>
  <c r="D12" i="3"/>
  <c r="D13" i="3"/>
  <c r="B23" i="3"/>
  <c r="D23" i="3" s="1"/>
  <c r="B16" i="3"/>
  <c r="C16" i="3" s="1"/>
  <c r="B19" i="3"/>
  <c r="B24" i="3"/>
  <c r="B20" i="3"/>
  <c r="C20" i="3" s="1"/>
  <c r="B21" i="3"/>
  <c r="B30" i="3"/>
  <c r="B41" i="3"/>
  <c r="B68" i="3"/>
  <c r="C68" i="3" s="1"/>
  <c r="D16" i="3"/>
  <c r="B89" i="3"/>
  <c r="B56" i="3"/>
  <c r="B62" i="3"/>
  <c r="C62" i="3" s="1"/>
  <c r="B87" i="3"/>
  <c r="B91" i="3"/>
  <c r="B75" i="3"/>
  <c r="B38" i="3"/>
  <c r="D38" i="3" s="1"/>
  <c r="B66" i="3"/>
  <c r="B73" i="3"/>
  <c r="B31" i="3"/>
  <c r="B29" i="3"/>
  <c r="C29" i="3" s="1"/>
  <c r="B22" i="3"/>
  <c r="B83" i="3"/>
  <c r="B77" i="3"/>
  <c r="B40" i="3"/>
  <c r="D40" i="3" s="1"/>
  <c r="B46" i="3"/>
  <c r="B36" i="3"/>
  <c r="B32" i="3"/>
  <c r="B33" i="3"/>
  <c r="C33" i="3" s="1"/>
  <c r="B51" i="3"/>
  <c r="B61" i="3"/>
  <c r="B71" i="3"/>
  <c r="B54" i="3"/>
  <c r="D54" i="3" s="1"/>
  <c r="B57" i="3"/>
  <c r="B69" i="3"/>
  <c r="B55" i="3"/>
  <c r="B65" i="3"/>
  <c r="D65" i="3" s="1"/>
  <c r="B64" i="3"/>
  <c r="B50" i="3"/>
  <c r="B60" i="3"/>
  <c r="B43" i="3"/>
  <c r="C43" i="3" s="1"/>
  <c r="B72" i="3"/>
  <c r="B70" i="3"/>
  <c r="B59" i="3"/>
  <c r="B78" i="3"/>
  <c r="C78" i="3" s="1"/>
  <c r="B42" i="3"/>
  <c r="B96" i="3"/>
  <c r="B85" i="3"/>
  <c r="B35" i="3"/>
  <c r="D35" i="3" s="1"/>
  <c r="B82" i="3"/>
  <c r="B48" i="3"/>
  <c r="B47" i="3"/>
  <c r="B27" i="3"/>
  <c r="C27" i="3" s="1"/>
  <c r="B37" i="3"/>
  <c r="B95" i="3"/>
  <c r="B79" i="3"/>
  <c r="B44" i="3"/>
  <c r="D44" i="3" s="1"/>
  <c r="B45" i="3"/>
  <c r="B25" i="3"/>
  <c r="B90" i="3"/>
  <c r="B94" i="3"/>
  <c r="C94" i="3" s="1"/>
  <c r="B15" i="3"/>
  <c r="B67" i="3"/>
  <c r="B93" i="3"/>
  <c r="B63" i="3"/>
  <c r="D63" i="3" s="1"/>
  <c r="B28" i="3"/>
  <c r="B84" i="3"/>
  <c r="B49" i="3"/>
  <c r="B58" i="3"/>
  <c r="D58" i="3" s="1"/>
  <c r="B92" i="3"/>
  <c r="B52" i="3"/>
  <c r="B34" i="3"/>
  <c r="B39" i="3"/>
  <c r="D39" i="3" s="1"/>
  <c r="B88" i="3"/>
  <c r="B80" i="3"/>
  <c r="D80" i="3" s="1"/>
  <c r="B86" i="3"/>
  <c r="B81" i="3"/>
  <c r="D81" i="3" s="1"/>
  <c r="B76" i="3"/>
  <c r="B74" i="3"/>
  <c r="D74" i="3" s="1"/>
  <c r="B53" i="3"/>
  <c r="B26" i="3"/>
  <c r="D26" i="3" s="1"/>
  <c r="B18" i="3"/>
  <c r="B17" i="3"/>
  <c r="D61" i="3"/>
  <c r="C61" i="3"/>
  <c r="D91" i="3"/>
  <c r="C91" i="3"/>
  <c r="D75" i="3"/>
  <c r="C75" i="3"/>
  <c r="D24" i="3"/>
  <c r="C24" i="3"/>
  <c r="C66" i="3"/>
  <c r="D66" i="3"/>
  <c r="C87" i="3"/>
  <c r="D87" i="3"/>
  <c r="D71" i="3"/>
  <c r="C71" i="3"/>
  <c r="C36" i="3"/>
  <c r="D36" i="3"/>
  <c r="C21" i="3"/>
  <c r="D21" i="3"/>
  <c r="B8" i="2"/>
  <c r="C88" i="3"/>
  <c r="D88" i="3"/>
  <c r="C80" i="3"/>
  <c r="C86" i="3"/>
  <c r="D86" i="3"/>
  <c r="C76" i="3"/>
  <c r="D76" i="3"/>
  <c r="C74" i="3"/>
  <c r="C53" i="3"/>
  <c r="D53" i="3"/>
  <c r="C26" i="3"/>
  <c r="C72" i="3"/>
  <c r="D72" i="3"/>
  <c r="D59" i="3"/>
  <c r="C59" i="3"/>
  <c r="C96" i="3"/>
  <c r="D96" i="3"/>
  <c r="D85" i="3"/>
  <c r="C85" i="3"/>
  <c r="D20" i="3"/>
  <c r="D69" i="3"/>
  <c r="C69" i="3"/>
  <c r="C64" i="3"/>
  <c r="D64" i="3"/>
  <c r="D50" i="3"/>
  <c r="C50" i="3"/>
  <c r="D55" i="3"/>
  <c r="C55" i="3"/>
  <c r="D51" i="3"/>
  <c r="C51" i="3"/>
  <c r="C60" i="3"/>
  <c r="D60" i="3"/>
  <c r="D30" i="3"/>
  <c r="C30" i="3"/>
  <c r="D89" i="3"/>
  <c r="C89" i="3"/>
  <c r="C70" i="3"/>
  <c r="D70" i="3"/>
  <c r="D42" i="3"/>
  <c r="C42" i="3"/>
  <c r="D77" i="3"/>
  <c r="C77" i="3"/>
  <c r="D56" i="3"/>
  <c r="C56" i="3"/>
  <c r="C41" i="3"/>
  <c r="D41" i="3"/>
  <c r="D46" i="3"/>
  <c r="C46" i="3"/>
  <c r="D19" i="3"/>
  <c r="C19" i="3"/>
  <c r="D73" i="3"/>
  <c r="C73" i="3"/>
  <c r="D68" i="3"/>
  <c r="C57" i="3"/>
  <c r="D57" i="3"/>
  <c r="D82" i="3"/>
  <c r="C82" i="3"/>
  <c r="D48" i="3"/>
  <c r="C48" i="3"/>
  <c r="D47" i="3"/>
  <c r="C47" i="3"/>
  <c r="C37" i="3"/>
  <c r="D37" i="3"/>
  <c r="D95" i="3"/>
  <c r="C95" i="3"/>
  <c r="D79" i="3"/>
  <c r="C79" i="3"/>
  <c r="C45" i="3"/>
  <c r="D45" i="3"/>
  <c r="C25" i="3"/>
  <c r="D25" i="3"/>
  <c r="C90" i="3"/>
  <c r="D90" i="3"/>
  <c r="C40" i="3"/>
  <c r="C92" i="3"/>
  <c r="D92" i="3"/>
  <c r="C52" i="3"/>
  <c r="D52" i="3"/>
  <c r="D31" i="3"/>
  <c r="C31" i="3"/>
  <c r="D34" i="3"/>
  <c r="C34" i="3"/>
  <c r="D83" i="3"/>
  <c r="C83" i="3"/>
  <c r="D67" i="3"/>
  <c r="C67" i="3"/>
  <c r="D32" i="3"/>
  <c r="C32" i="3"/>
  <c r="D29" i="3"/>
  <c r="D93" i="3"/>
  <c r="C93" i="3"/>
  <c r="D28" i="3"/>
  <c r="C28" i="3"/>
  <c r="D22" i="3"/>
  <c r="C22" i="3"/>
  <c r="C84" i="3"/>
  <c r="D84" i="3"/>
  <c r="C49" i="3"/>
  <c r="D49" i="3"/>
  <c r="C58" i="3"/>
  <c r="D94" i="3" l="1"/>
  <c r="C44" i="3"/>
  <c r="D27" i="3"/>
  <c r="C38" i="3"/>
  <c r="D33" i="3"/>
  <c r="D43" i="3"/>
  <c r="C65" i="3"/>
  <c r="C35" i="3"/>
  <c r="D78" i="3"/>
  <c r="C63" i="3"/>
  <c r="C39" i="3"/>
  <c r="D62" i="3"/>
  <c r="C54" i="3"/>
  <c r="C23" i="3"/>
  <c r="C81" i="3"/>
  <c r="C17" i="3"/>
  <c r="D17" i="3"/>
  <c r="C18" i="3"/>
  <c r="D18" i="3"/>
  <c r="C15" i="3"/>
  <c r="D15" i="3"/>
  <c r="C78" i="2"/>
  <c r="C48" i="2"/>
  <c r="C46" i="2"/>
  <c r="C44" i="2"/>
  <c r="C43" i="2"/>
  <c r="C87" i="2"/>
  <c r="C30" i="2"/>
  <c r="C24" i="2"/>
  <c r="C20" i="2"/>
  <c r="C91" i="2"/>
  <c r="C86" i="2"/>
  <c r="C82" i="2"/>
  <c r="C76" i="2"/>
  <c r="C72" i="2"/>
  <c r="C68" i="2"/>
  <c r="C64" i="2"/>
  <c r="C62" i="2"/>
  <c r="C58" i="2"/>
  <c r="C54" i="2"/>
  <c r="C50" i="2"/>
  <c r="C41" i="2"/>
  <c r="C37" i="2"/>
  <c r="C33" i="2"/>
  <c r="C29" i="2"/>
  <c r="C27" i="2"/>
  <c r="C95" i="2"/>
  <c r="C94" i="2"/>
  <c r="C90" i="2"/>
  <c r="C85" i="2"/>
  <c r="C81" i="2"/>
  <c r="C75" i="2"/>
  <c r="C71" i="2"/>
  <c r="C67" i="2"/>
  <c r="C63" i="2"/>
  <c r="C61" i="2"/>
  <c r="C57" i="2"/>
  <c r="C53" i="2"/>
  <c r="C49" i="2"/>
  <c r="C45" i="2"/>
  <c r="C40" i="2"/>
  <c r="C36" i="2"/>
  <c r="C32" i="2"/>
  <c r="C21" i="2"/>
  <c r="C18" i="2"/>
  <c r="C13" i="2"/>
  <c r="C10" i="2"/>
  <c r="C11" i="2"/>
  <c r="C14" i="2"/>
  <c r="C17" i="2"/>
  <c r="C93" i="2"/>
  <c r="C55" i="2"/>
  <c r="C74" i="2"/>
  <c r="C19" i="2"/>
  <c r="C12" i="2"/>
  <c r="C22" i="2"/>
  <c r="C42" i="2"/>
  <c r="C59" i="2"/>
  <c r="C26" i="2"/>
  <c r="C92" i="2"/>
  <c r="C52" i="2"/>
  <c r="C60" i="2"/>
  <c r="C80" i="2"/>
  <c r="C65" i="2"/>
  <c r="C73" i="2"/>
  <c r="C23" i="2"/>
  <c r="C16" i="2"/>
  <c r="C15" i="2"/>
  <c r="C28" i="2"/>
  <c r="C89" i="2"/>
  <c r="C47" i="2"/>
  <c r="C66" i="2"/>
  <c r="C83" i="2"/>
  <c r="C31" i="2"/>
  <c r="C39" i="2"/>
  <c r="C25" i="2"/>
  <c r="C34" i="2"/>
  <c r="C51" i="2"/>
  <c r="C70" i="2"/>
  <c r="C56" i="2"/>
  <c r="C84" i="2"/>
  <c r="C69" i="2"/>
  <c r="C77" i="2"/>
  <c r="C38" i="2"/>
  <c r="C35" i="2"/>
  <c r="C88" i="2"/>
  <c r="C79" i="2"/>
  <c r="D96" i="4" l="1"/>
  <c r="D94" i="4"/>
  <c r="D92" i="4"/>
  <c r="D90" i="4"/>
  <c r="D88" i="4"/>
  <c r="D86" i="4"/>
  <c r="D84" i="4"/>
  <c r="D82" i="4"/>
  <c r="D80" i="4"/>
  <c r="D78" i="4"/>
  <c r="D76" i="4"/>
  <c r="D74" i="4"/>
  <c r="D72" i="4"/>
  <c r="D70" i="4"/>
  <c r="D68" i="4"/>
  <c r="D66" i="4"/>
  <c r="D64" i="4"/>
  <c r="D62" i="4"/>
  <c r="D60" i="4"/>
  <c r="D58" i="4"/>
  <c r="D56" i="4"/>
  <c r="D54" i="4"/>
  <c r="D52" i="4"/>
  <c r="D50" i="4"/>
  <c r="D48" i="4"/>
  <c r="D46" i="4"/>
  <c r="D44" i="4"/>
  <c r="D42" i="4"/>
  <c r="B96" i="4"/>
  <c r="B94" i="4"/>
  <c r="B92" i="4"/>
  <c r="B90" i="4"/>
  <c r="B88" i="4"/>
  <c r="B86" i="4"/>
  <c r="B84" i="4"/>
  <c r="B82" i="4"/>
  <c r="B80" i="4"/>
  <c r="B78" i="4"/>
  <c r="B76" i="4"/>
  <c r="B74" i="4"/>
  <c r="B72" i="4"/>
  <c r="B70" i="4"/>
  <c r="B68" i="4"/>
  <c r="B66" i="4"/>
  <c r="B64" i="4"/>
  <c r="B62" i="4"/>
  <c r="B60" i="4"/>
  <c r="B58" i="4"/>
  <c r="B56" i="4"/>
  <c r="B54" i="4"/>
  <c r="B52" i="4"/>
  <c r="B50" i="4"/>
  <c r="B48" i="4"/>
  <c r="B46" i="4"/>
  <c r="B44" i="4"/>
  <c r="B95" i="4"/>
  <c r="B93" i="4"/>
  <c r="B91" i="4"/>
  <c r="B89" i="4"/>
  <c r="B87" i="4"/>
  <c r="B85" i="4"/>
  <c r="B83" i="4"/>
  <c r="B81" i="4"/>
  <c r="B79" i="4"/>
  <c r="B77" i="4"/>
  <c r="B75" i="4"/>
  <c r="B73" i="4"/>
  <c r="B71" i="4"/>
  <c r="B69" i="4"/>
  <c r="B67" i="4"/>
  <c r="B65" i="4"/>
  <c r="B63" i="4"/>
  <c r="B61" i="4"/>
  <c r="B59" i="4"/>
  <c r="B57" i="4"/>
  <c r="B55" i="4"/>
  <c r="B53" i="4"/>
  <c r="B51" i="4"/>
  <c r="D91" i="4"/>
  <c r="D83" i="4"/>
  <c r="D75" i="4"/>
  <c r="D67" i="4"/>
  <c r="D59" i="4"/>
  <c r="D51" i="4"/>
  <c r="B49" i="4"/>
  <c r="B45" i="4"/>
  <c r="D39" i="4"/>
  <c r="D93" i="4"/>
  <c r="D85" i="4"/>
  <c r="D77" i="4"/>
  <c r="D69" i="4"/>
  <c r="D61" i="4"/>
  <c r="D53" i="4"/>
  <c r="D47" i="4"/>
  <c r="D43" i="4"/>
  <c r="B42" i="4"/>
  <c r="D41" i="4"/>
  <c r="B39" i="4"/>
  <c r="B37" i="4"/>
  <c r="B35" i="4"/>
  <c r="B33" i="4"/>
  <c r="B31" i="4"/>
  <c r="B29" i="4"/>
  <c r="B27" i="4"/>
  <c r="B25" i="4"/>
  <c r="B23" i="4"/>
  <c r="B21" i="4"/>
  <c r="B19" i="4"/>
  <c r="B17" i="4"/>
  <c r="B15" i="4"/>
  <c r="B13" i="4"/>
  <c r="B11" i="4"/>
  <c r="B9" i="4"/>
  <c r="D95" i="4"/>
  <c r="D87" i="4"/>
  <c r="D79" i="4"/>
  <c r="D71" i="4"/>
  <c r="D63" i="4"/>
  <c r="D55" i="4"/>
  <c r="B47" i="4"/>
  <c r="B43" i="4"/>
  <c r="B41" i="4"/>
  <c r="D40" i="4"/>
  <c r="D89" i="4"/>
  <c r="D81" i="4"/>
  <c r="D73" i="4"/>
  <c r="D65" i="4"/>
  <c r="D57" i="4"/>
  <c r="D49" i="4"/>
  <c r="D45" i="4"/>
  <c r="B40" i="4"/>
  <c r="B38" i="4"/>
  <c r="B36" i="4"/>
  <c r="B34" i="4"/>
  <c r="B32" i="4"/>
  <c r="B30" i="4"/>
  <c r="B28" i="4"/>
  <c r="B26" i="4"/>
  <c r="B24" i="4"/>
  <c r="B22" i="4"/>
  <c r="B20" i="4"/>
  <c r="B18" i="4"/>
  <c r="B16" i="4"/>
  <c r="B14" i="4"/>
  <c r="B12" i="4"/>
  <c r="B10" i="4"/>
  <c r="D37" i="4"/>
  <c r="D33" i="4"/>
  <c r="D29" i="4"/>
  <c r="D25" i="4"/>
  <c r="D21" i="4"/>
  <c r="D17" i="4"/>
  <c r="D13" i="4"/>
  <c r="D9" i="4"/>
  <c r="D34" i="4"/>
  <c r="D30" i="4"/>
  <c r="D26" i="4"/>
  <c r="D22" i="4"/>
  <c r="D18" i="4"/>
  <c r="D14" i="4"/>
  <c r="D10" i="4"/>
  <c r="D38" i="4"/>
  <c r="D35" i="4"/>
  <c r="D31" i="4"/>
  <c r="D27" i="4"/>
  <c r="D23" i="4"/>
  <c r="D19" i="4"/>
  <c r="D15" i="4"/>
  <c r="D11" i="4"/>
  <c r="D36" i="4"/>
  <c r="D32" i="4"/>
  <c r="D28" i="4"/>
  <c r="D24" i="4"/>
  <c r="D20" i="4"/>
  <c r="D16" i="4"/>
  <c r="D12" i="4"/>
  <c r="H12" i="4" l="1"/>
  <c r="I12" i="4"/>
  <c r="H28" i="4"/>
  <c r="I28" i="4"/>
  <c r="H15" i="4"/>
  <c r="I15" i="4"/>
  <c r="H31" i="4"/>
  <c r="I31" i="4"/>
  <c r="H14" i="4"/>
  <c r="I14" i="4"/>
  <c r="H30" i="4"/>
  <c r="I30" i="4"/>
  <c r="H17" i="4"/>
  <c r="I17" i="4"/>
  <c r="H33" i="4"/>
  <c r="I33" i="4"/>
  <c r="E14" i="4"/>
  <c r="F14" i="4"/>
  <c r="E22" i="4"/>
  <c r="F22" i="4"/>
  <c r="E30" i="4"/>
  <c r="F30" i="4"/>
  <c r="F38" i="4"/>
  <c r="E38" i="4"/>
  <c r="H57" i="4"/>
  <c r="I57" i="4"/>
  <c r="H89" i="4"/>
  <c r="I89" i="4"/>
  <c r="F47" i="4"/>
  <c r="E47" i="4"/>
  <c r="H79" i="4"/>
  <c r="I79" i="4"/>
  <c r="E11" i="4"/>
  <c r="F11" i="4"/>
  <c r="E19" i="4"/>
  <c r="F19" i="4"/>
  <c r="E27" i="4"/>
  <c r="F27" i="4"/>
  <c r="E35" i="4"/>
  <c r="F35" i="4"/>
  <c r="E42" i="4"/>
  <c r="F42" i="4"/>
  <c r="H61" i="4"/>
  <c r="I61" i="4"/>
  <c r="H93" i="4"/>
  <c r="I93" i="4"/>
  <c r="H51" i="4"/>
  <c r="I51" i="4"/>
  <c r="H83" i="4"/>
  <c r="I83" i="4"/>
  <c r="F55" i="4"/>
  <c r="E55" i="4"/>
  <c r="F63" i="4"/>
  <c r="E63" i="4"/>
  <c r="F71" i="4"/>
  <c r="E71" i="4"/>
  <c r="F79" i="4"/>
  <c r="E79" i="4"/>
  <c r="F87" i="4"/>
  <c r="E87" i="4"/>
  <c r="F95" i="4"/>
  <c r="E95" i="4"/>
  <c r="E50" i="4"/>
  <c r="F50" i="4"/>
  <c r="E58" i="4"/>
  <c r="F58" i="4"/>
  <c r="E66" i="4"/>
  <c r="F66" i="4"/>
  <c r="E74" i="4"/>
  <c r="F74" i="4"/>
  <c r="E82" i="4"/>
  <c r="F82" i="4"/>
  <c r="E90" i="4"/>
  <c r="F90" i="4"/>
  <c r="I42" i="4"/>
  <c r="H42" i="4"/>
  <c r="I50" i="4"/>
  <c r="H50" i="4"/>
  <c r="I58" i="4"/>
  <c r="H58" i="4"/>
  <c r="I66" i="4"/>
  <c r="H66" i="4"/>
  <c r="I74" i="4"/>
  <c r="H74" i="4"/>
  <c r="I82" i="4"/>
  <c r="H82" i="4"/>
  <c r="I90" i="4"/>
  <c r="H90" i="4"/>
  <c r="H16" i="4"/>
  <c r="I16" i="4"/>
  <c r="H32" i="4"/>
  <c r="I32" i="4"/>
  <c r="H19" i="4"/>
  <c r="I19" i="4"/>
  <c r="H35" i="4"/>
  <c r="I35" i="4"/>
  <c r="H18" i="4"/>
  <c r="I18" i="4"/>
  <c r="H34" i="4"/>
  <c r="I34" i="4"/>
  <c r="H21" i="4"/>
  <c r="I21" i="4"/>
  <c r="I37" i="4"/>
  <c r="H37" i="4"/>
  <c r="E16" i="4"/>
  <c r="F16" i="4"/>
  <c r="E24" i="4"/>
  <c r="F24" i="4"/>
  <c r="E32" i="4"/>
  <c r="F32" i="4"/>
  <c r="F40" i="4"/>
  <c r="E40" i="4"/>
  <c r="H65" i="4"/>
  <c r="I65" i="4"/>
  <c r="I40" i="4"/>
  <c r="H40" i="4"/>
  <c r="H55" i="4"/>
  <c r="I55" i="4"/>
  <c r="H87" i="4"/>
  <c r="I87" i="4"/>
  <c r="E13" i="4"/>
  <c r="F13" i="4"/>
  <c r="E21" i="4"/>
  <c r="F21" i="4"/>
  <c r="E29" i="4"/>
  <c r="F29" i="4"/>
  <c r="E37" i="4"/>
  <c r="F37" i="4"/>
  <c r="H43" i="4"/>
  <c r="I43" i="4"/>
  <c r="H69" i="4"/>
  <c r="I69" i="4"/>
  <c r="I39" i="4"/>
  <c r="H39" i="4"/>
  <c r="H59" i="4"/>
  <c r="I59" i="4"/>
  <c r="H91" i="4"/>
  <c r="I91" i="4"/>
  <c r="F57" i="4"/>
  <c r="E57" i="4"/>
  <c r="F65" i="4"/>
  <c r="E65" i="4"/>
  <c r="F73" i="4"/>
  <c r="E73" i="4"/>
  <c r="F81" i="4"/>
  <c r="E81" i="4"/>
  <c r="F89" i="4"/>
  <c r="E89" i="4"/>
  <c r="F44" i="4"/>
  <c r="E44" i="4"/>
  <c r="E52" i="4"/>
  <c r="F52" i="4"/>
  <c r="E60" i="4"/>
  <c r="F60" i="4"/>
  <c r="E68" i="4"/>
  <c r="F68" i="4"/>
  <c r="E76" i="4"/>
  <c r="F76" i="4"/>
  <c r="E84" i="4"/>
  <c r="F84" i="4"/>
  <c r="E92" i="4"/>
  <c r="F92" i="4"/>
  <c r="I44" i="4"/>
  <c r="H44" i="4"/>
  <c r="I52" i="4"/>
  <c r="H52" i="4"/>
  <c r="I60" i="4"/>
  <c r="H60" i="4"/>
  <c r="I68" i="4"/>
  <c r="H68" i="4"/>
  <c r="I76" i="4"/>
  <c r="H76" i="4"/>
  <c r="I84" i="4"/>
  <c r="H84" i="4"/>
  <c r="I92" i="4"/>
  <c r="H92" i="4"/>
  <c r="H20" i="4"/>
  <c r="I20" i="4"/>
  <c r="H36" i="4"/>
  <c r="I36" i="4"/>
  <c r="H23" i="4"/>
  <c r="I23" i="4"/>
  <c r="H38" i="4"/>
  <c r="I38" i="4"/>
  <c r="H22" i="4"/>
  <c r="I22" i="4"/>
  <c r="H9" i="4"/>
  <c r="I9" i="4"/>
  <c r="H25" i="4"/>
  <c r="I25" i="4"/>
  <c r="E10" i="4"/>
  <c r="F10" i="4"/>
  <c r="E18" i="4"/>
  <c r="F18" i="4"/>
  <c r="E26" i="4"/>
  <c r="F26" i="4"/>
  <c r="E34" i="4"/>
  <c r="F34" i="4"/>
  <c r="I45" i="4"/>
  <c r="H45" i="4"/>
  <c r="H73" i="4"/>
  <c r="I73" i="4"/>
  <c r="F41" i="4"/>
  <c r="E41" i="4"/>
  <c r="H63" i="4"/>
  <c r="I63" i="4"/>
  <c r="H95" i="4"/>
  <c r="I95" i="4"/>
  <c r="E15" i="4"/>
  <c r="F15" i="4"/>
  <c r="E23" i="4"/>
  <c r="F23" i="4"/>
  <c r="E31" i="4"/>
  <c r="F31" i="4"/>
  <c r="E39" i="4"/>
  <c r="F39" i="4"/>
  <c r="H47" i="4"/>
  <c r="I47" i="4"/>
  <c r="H77" i="4"/>
  <c r="I77" i="4"/>
  <c r="F45" i="4"/>
  <c r="E45" i="4"/>
  <c r="H67" i="4"/>
  <c r="I67" i="4"/>
  <c r="F51" i="4"/>
  <c r="E51" i="4"/>
  <c r="F59" i="4"/>
  <c r="E59" i="4"/>
  <c r="F67" i="4"/>
  <c r="E67" i="4"/>
  <c r="F75" i="4"/>
  <c r="E75" i="4"/>
  <c r="F83" i="4"/>
  <c r="E83" i="4"/>
  <c r="F91" i="4"/>
  <c r="E91" i="4"/>
  <c r="E46" i="4"/>
  <c r="F46" i="4"/>
  <c r="E54" i="4"/>
  <c r="F54" i="4"/>
  <c r="E62" i="4"/>
  <c r="F62" i="4"/>
  <c r="E70" i="4"/>
  <c r="F70" i="4"/>
  <c r="E78" i="4"/>
  <c r="F78" i="4"/>
  <c r="E86" i="4"/>
  <c r="F86" i="4"/>
  <c r="E94" i="4"/>
  <c r="F94" i="4"/>
  <c r="I46" i="4"/>
  <c r="H46" i="4"/>
  <c r="I54" i="4"/>
  <c r="H54" i="4"/>
  <c r="I62" i="4"/>
  <c r="H62" i="4"/>
  <c r="I70" i="4"/>
  <c r="H70" i="4"/>
  <c r="I78" i="4"/>
  <c r="H78" i="4"/>
  <c r="I86" i="4"/>
  <c r="H86" i="4"/>
  <c r="I94" i="4"/>
  <c r="H94" i="4"/>
  <c r="H24" i="4"/>
  <c r="I24" i="4"/>
  <c r="H11" i="4"/>
  <c r="I11" i="4"/>
  <c r="H27" i="4"/>
  <c r="I27" i="4"/>
  <c r="H10" i="4"/>
  <c r="I10" i="4"/>
  <c r="H26" i="4"/>
  <c r="I26" i="4"/>
  <c r="H13" i="4"/>
  <c r="I13" i="4"/>
  <c r="H29" i="4"/>
  <c r="I29" i="4"/>
  <c r="E12" i="4"/>
  <c r="F12" i="4"/>
  <c r="E20" i="4"/>
  <c r="F20" i="4"/>
  <c r="E28" i="4"/>
  <c r="F28" i="4"/>
  <c r="E36" i="4"/>
  <c r="F36" i="4"/>
  <c r="H49" i="4"/>
  <c r="I49" i="4"/>
  <c r="H81" i="4"/>
  <c r="I81" i="4"/>
  <c r="F43" i="4"/>
  <c r="E43" i="4"/>
  <c r="H71" i="4"/>
  <c r="I71" i="4"/>
  <c r="E9" i="4"/>
  <c r="F9" i="4"/>
  <c r="E17" i="4"/>
  <c r="F17" i="4"/>
  <c r="E25" i="4"/>
  <c r="F25" i="4"/>
  <c r="E33" i="4"/>
  <c r="F33" i="4"/>
  <c r="I41" i="4"/>
  <c r="H41" i="4"/>
  <c r="H53" i="4"/>
  <c r="I53" i="4"/>
  <c r="H85" i="4"/>
  <c r="I85" i="4"/>
  <c r="F49" i="4"/>
  <c r="E49" i="4"/>
  <c r="H75" i="4"/>
  <c r="I75" i="4"/>
  <c r="F53" i="4"/>
  <c r="E53" i="4"/>
  <c r="F61" i="4"/>
  <c r="E61" i="4"/>
  <c r="F69" i="4"/>
  <c r="E69" i="4"/>
  <c r="F77" i="4"/>
  <c r="E77" i="4"/>
  <c r="F85" i="4"/>
  <c r="E85" i="4"/>
  <c r="F93" i="4"/>
  <c r="E93" i="4"/>
  <c r="F48" i="4"/>
  <c r="E48" i="4"/>
  <c r="E56" i="4"/>
  <c r="F56" i="4"/>
  <c r="E64" i="4"/>
  <c r="F64" i="4"/>
  <c r="E72" i="4"/>
  <c r="F72" i="4"/>
  <c r="E80" i="4"/>
  <c r="F80" i="4"/>
  <c r="E88" i="4"/>
  <c r="F88" i="4"/>
  <c r="E96" i="4"/>
  <c r="F96" i="4"/>
  <c r="I48" i="4"/>
  <c r="H48" i="4"/>
  <c r="I56" i="4"/>
  <c r="H56" i="4"/>
  <c r="I64" i="4"/>
  <c r="H64" i="4"/>
  <c r="I72" i="4"/>
  <c r="H72" i="4"/>
  <c r="I80" i="4"/>
  <c r="H80" i="4"/>
  <c r="I88" i="4"/>
  <c r="H88" i="4"/>
  <c r="I96" i="4"/>
  <c r="H96" i="4"/>
</calcChain>
</file>

<file path=xl/sharedStrings.xml><?xml version="1.0" encoding="utf-8"?>
<sst xmlns="http://schemas.openxmlformats.org/spreadsheetml/2006/main" count="513" uniqueCount="223">
  <si>
    <t>Account #</t>
  </si>
  <si>
    <t>Account Name</t>
  </si>
  <si>
    <t>ASSETS</t>
  </si>
  <si>
    <t>Current Assets</t>
  </si>
  <si>
    <t>CASH - Petty Cash</t>
  </si>
  <si>
    <t>CASH - Operating Account</t>
  </si>
  <si>
    <t>Central Bank</t>
  </si>
  <si>
    <t>RECEIVABLES</t>
  </si>
  <si>
    <t>Account Receivables</t>
  </si>
  <si>
    <t>INVENTORIES</t>
  </si>
  <si>
    <t>Product Inventory</t>
  </si>
  <si>
    <t>Office Inventory</t>
  </si>
  <si>
    <t>BALANCE SHEET</t>
  </si>
  <si>
    <t>PREPAID EXPENSES and OTHER CURRENT ASSETS</t>
  </si>
  <si>
    <t>PREPAID - Insurance</t>
  </si>
  <si>
    <t>PREPAID - Rent</t>
  </si>
  <si>
    <t>FIXED ASSETS</t>
  </si>
  <si>
    <t>PPE - Computer Equipment</t>
  </si>
  <si>
    <t>PPE - Machinery and Equipment</t>
  </si>
  <si>
    <t>PPE - Furniture and Fixtures</t>
  </si>
  <si>
    <t>PPE - Vehicles</t>
  </si>
  <si>
    <t>PPE - Leasehold Improvements</t>
  </si>
  <si>
    <t>ACCUMULATED DEPRECIATION and AMORTIZATION</t>
  </si>
  <si>
    <t>ACCUM DEPR - Computer Equipment</t>
  </si>
  <si>
    <t>ACCUM DEPR - Machinery and Equipment</t>
  </si>
  <si>
    <t>ACCUM DEPR - Furniture and Fixtures</t>
  </si>
  <si>
    <t>ACCUM DEPR - Vehicles</t>
  </si>
  <si>
    <t>LIABILITIES</t>
  </si>
  <si>
    <t>PAYABLES</t>
  </si>
  <si>
    <t>A/P - Trade</t>
  </si>
  <si>
    <t>Unearned Revenue</t>
  </si>
  <si>
    <t>VAT - Input</t>
  </si>
  <si>
    <t>VAT - Output</t>
  </si>
  <si>
    <t>DEBTS</t>
  </si>
  <si>
    <t>Central Bank Long Term Debts</t>
  </si>
  <si>
    <t>Financial Company Short Term Debts</t>
  </si>
  <si>
    <t>OWNER'S EQUITIES</t>
  </si>
  <si>
    <t>Owner's Capital</t>
  </si>
  <si>
    <t>Retained Earnings</t>
  </si>
  <si>
    <t>Current Earnings</t>
  </si>
  <si>
    <t>Owner's Withdrawal</t>
  </si>
  <si>
    <t>REVENUE</t>
  </si>
  <si>
    <t>REVENUE - All Products</t>
  </si>
  <si>
    <t>REVENUE - Product 1</t>
  </si>
  <si>
    <t>REVENUE - Product 2</t>
  </si>
  <si>
    <t>REVENUE - Product 3</t>
  </si>
  <si>
    <t>Sales Discounts - All Products</t>
  </si>
  <si>
    <t>Sales Discounts - Product 1</t>
  </si>
  <si>
    <t>Sales Discounts - Product 2</t>
  </si>
  <si>
    <t>Sales Discounts - Product 3</t>
  </si>
  <si>
    <t>Sales Returns and Allowances - All Products</t>
  </si>
  <si>
    <t>Sales Returns and Allowances - Product 1</t>
  </si>
  <si>
    <t>Sales Returns and Allowances - Product 2</t>
  </si>
  <si>
    <t>Sales Returns and Allowances - Product 3</t>
  </si>
  <si>
    <t>COST of GOODS SOLD</t>
  </si>
  <si>
    <t>COGS - All Products</t>
  </si>
  <si>
    <t>COGS - Product 1</t>
  </si>
  <si>
    <t>COGS - Product 2</t>
  </si>
  <si>
    <t>COGS - Product 3</t>
  </si>
  <si>
    <t>Purchase - All Products</t>
  </si>
  <si>
    <t>Purchase - Product 1</t>
  </si>
  <si>
    <t>Purchase - Product 2</t>
  </si>
  <si>
    <t>Purchase - Product 3</t>
  </si>
  <si>
    <t>Purchase Discounts - All Products</t>
  </si>
  <si>
    <t>Purchase Discounts - Product 1</t>
  </si>
  <si>
    <t>Purchase Discounts - Product 2</t>
  </si>
  <si>
    <t>Purchase Discounts - Product 3</t>
  </si>
  <si>
    <t>Purchase Returns and Allowances - All Products</t>
  </si>
  <si>
    <t>Purchase Returns and Allowances - Product 1</t>
  </si>
  <si>
    <t>Purchase Returns and Allowances - Product 2</t>
  </si>
  <si>
    <t>Purchase Returns and Allowances - Product 3</t>
  </si>
  <si>
    <t>OPERATING EXPENSES</t>
  </si>
  <si>
    <t>EXP - Salaries</t>
  </si>
  <si>
    <t>EXP - Administration</t>
  </si>
  <si>
    <t>EXP - Electricity, Water, Phone</t>
  </si>
  <si>
    <t>EXP - Rent</t>
  </si>
  <si>
    <t>EXP - Insurance</t>
  </si>
  <si>
    <t>EXP - Repair and Maintenance</t>
  </si>
  <si>
    <t>EXP - Office Supplies</t>
  </si>
  <si>
    <t>EXP - Depreciation Equipment</t>
  </si>
  <si>
    <t>EXP - Depreciation Vehicles</t>
  </si>
  <si>
    <t>EXP - Other</t>
  </si>
  <si>
    <t>OTHER INCOME</t>
  </si>
  <si>
    <t>Finance Charge Income</t>
  </si>
  <si>
    <t>OTHER EXPENSES</t>
  </si>
  <si>
    <t>EXP - Interests</t>
  </si>
  <si>
    <t>EXP - Bank Charges</t>
  </si>
  <si>
    <t>Checklist</t>
  </si>
  <si>
    <t>Account No</t>
  </si>
  <si>
    <t>v</t>
  </si>
  <si>
    <t>t</t>
  </si>
  <si>
    <t>Fixed Assets</t>
  </si>
  <si>
    <t>c</t>
  </si>
  <si>
    <t>r</t>
  </si>
  <si>
    <t>TOTAL ASSETS</t>
  </si>
  <si>
    <t>Current Liabilities</t>
  </si>
  <si>
    <t>Long Term Debts</t>
  </si>
  <si>
    <t>Owner's Equities</t>
  </si>
  <si>
    <t>TOTAL LIABILITIES</t>
  </si>
  <si>
    <t/>
  </si>
  <si>
    <t xml:space="preserve">    Current Assets</t>
  </si>
  <si>
    <t xml:space="preserve">    Current Liabilities</t>
  </si>
  <si>
    <t xml:space="preserve">    CASH - Petty Cash</t>
  </si>
  <si>
    <t xml:space="preserve">    A/P - Trade</t>
  </si>
  <si>
    <t xml:space="preserve">    CASH - Operating Account</t>
  </si>
  <si>
    <t xml:space="preserve">    Unearned Revenue</t>
  </si>
  <si>
    <t xml:space="preserve">    Central Bank</t>
  </si>
  <si>
    <t xml:space="preserve">    VAT - Input</t>
  </si>
  <si>
    <t xml:space="preserve">    Account Receivables</t>
  </si>
  <si>
    <t xml:space="preserve">    VAT - Output</t>
  </si>
  <si>
    <t xml:space="preserve">    Inventory</t>
  </si>
  <si>
    <t xml:space="preserve">    Office Supplies</t>
  </si>
  <si>
    <t xml:space="preserve">    Long Term Debts</t>
  </si>
  <si>
    <t xml:space="preserve">    PREPAID - Insurance</t>
  </si>
  <si>
    <t xml:space="preserve">    Bank XYZ</t>
  </si>
  <si>
    <t xml:space="preserve">    PREPAID - Rent</t>
  </si>
  <si>
    <t xml:space="preserve">    Owner's Equities</t>
  </si>
  <si>
    <t xml:space="preserve">    Fixed Assets</t>
  </si>
  <si>
    <t xml:space="preserve">    Owner's Capital</t>
  </si>
  <si>
    <t xml:space="preserve">    PPE - Computer Equipment</t>
  </si>
  <si>
    <t xml:space="preserve">    Retained Earnings</t>
  </si>
  <si>
    <t xml:space="preserve">    ACCUM DEPR - Machinery and Equipment</t>
  </si>
  <si>
    <t xml:space="preserve">    Current Earnings</t>
  </si>
  <si>
    <t xml:space="preserve">    PPE - Vehicles</t>
  </si>
  <si>
    <t xml:space="preserve">    Owner's Withdrawal</t>
  </si>
  <si>
    <t xml:space="preserve">    ACCUM DEPR - Vehicles</t>
  </si>
  <si>
    <t xml:space="preserve">    </t>
  </si>
  <si>
    <t xml:space="preserve">    TOTAL ASSETS</t>
  </si>
  <si>
    <t xml:space="preserve">    TOTAL LIABILITIES</t>
  </si>
  <si>
    <t>For the Year Ended MM/DD/YYYY</t>
  </si>
  <si>
    <t>Initial Date</t>
  </si>
  <si>
    <t>Ending Date</t>
  </si>
  <si>
    <t>CHART OF ACCOUNTS</t>
  </si>
  <si>
    <t>General Journal</t>
  </si>
  <si>
    <t>General Ledger</t>
  </si>
  <si>
    <t>Balance Sheet</t>
  </si>
  <si>
    <t>Adjusting Journal</t>
  </si>
  <si>
    <t>PPE - Buildings and Lands</t>
  </si>
  <si>
    <t xml:space="preserve">This spreadsheet is part of Accounting System for Merchandise/Service Company </t>
  </si>
  <si>
    <t>PURCHASE PRO VERSION</t>
  </si>
  <si>
    <t>◉ FULLY EDITABLE</t>
  </si>
  <si>
    <t xml:space="preserve">◉ AVAILABLE IN EXCEL </t>
  </si>
  <si>
    <t>AND GOOGLE SHEETS</t>
  </si>
  <si>
    <t xml:space="preserve">◉ 30 DAYS MONEY BACK </t>
  </si>
  <si>
    <t>GUARANTEE</t>
  </si>
  <si>
    <t>◉ ONE TIME PAYMENT</t>
  </si>
  <si>
    <t>◉ INSTANT DOWNLOAD</t>
  </si>
  <si>
    <t>* Lite version of complete spreadsheet is available in journalSHEET.com site</t>
  </si>
  <si>
    <t>LITE version</t>
  </si>
  <si>
    <t>PRO version</t>
  </si>
  <si>
    <t>Service Company</t>
  </si>
  <si>
    <t>Merchandise Company</t>
  </si>
  <si>
    <t>Manufacturing Company</t>
  </si>
  <si>
    <t>Price</t>
  </si>
  <si>
    <t>EXCEL version</t>
  </si>
  <si>
    <t>▶ Product  Page</t>
  </si>
  <si>
    <t>XL Service Company System</t>
  </si>
  <si>
    <t>XL Merchandise Company System</t>
  </si>
  <si>
    <t>XL Manufacturing Company System</t>
  </si>
  <si>
    <t>▶ Single User</t>
  </si>
  <si>
    <t>✘</t>
  </si>
  <si>
    <t>USD 24.99</t>
  </si>
  <si>
    <t>USD 29.99</t>
  </si>
  <si>
    <t>USD 34.99</t>
  </si>
  <si>
    <t>▶ Multi User</t>
  </si>
  <si>
    <t>✔</t>
  </si>
  <si>
    <t>USD 44.99</t>
  </si>
  <si>
    <t>USD 49.99</t>
  </si>
  <si>
    <t>USD 54.99</t>
  </si>
  <si>
    <t>GOOGLE SHEETS version</t>
  </si>
  <si>
    <t>GS Service Company System</t>
  </si>
  <si>
    <t>GS Merchandise Company System</t>
  </si>
  <si>
    <t>GS Manufacturing Company System</t>
  </si>
  <si>
    <t>USD 39.99</t>
  </si>
  <si>
    <t>USD 59.99</t>
  </si>
  <si>
    <t>Modules</t>
  </si>
  <si>
    <t>Menu</t>
  </si>
  <si>
    <t>Company Data</t>
  </si>
  <si>
    <t>Start from 1st January only</t>
  </si>
  <si>
    <t>Start from any dates</t>
  </si>
  <si>
    <t>Chart Of Accounts</t>
  </si>
  <si>
    <t>100 lines</t>
  </si>
  <si>
    <t>200 lines (expandable)</t>
  </si>
  <si>
    <t>Customer Data</t>
  </si>
  <si>
    <t>50 lines</t>
  </si>
  <si>
    <t>Supplier Data</t>
  </si>
  <si>
    <t>Inventory</t>
  </si>
  <si>
    <t>Inventory | CoGS</t>
  </si>
  <si>
    <t>fiscal year calculation only</t>
  </si>
  <si>
    <t>monthly/yearly calculation</t>
  </si>
  <si>
    <t>Inventory | Flow</t>
  </si>
  <si>
    <t>1000 lines</t>
  </si>
  <si>
    <t>3500 lines (expandable)</t>
  </si>
  <si>
    <t>Inventory | Raw Material</t>
  </si>
  <si>
    <t>Cash Journal</t>
  </si>
  <si>
    <t>Purchase Journal</t>
  </si>
  <si>
    <t>Sales Journal</t>
  </si>
  <si>
    <t>Closing Journal</t>
  </si>
  <si>
    <t>500 lines (expandable)</t>
  </si>
  <si>
    <t>AR And AP Ledger</t>
  </si>
  <si>
    <t>Profit Loss</t>
  </si>
  <si>
    <t>Format</t>
  </si>
  <si>
    <t>35 lines</t>
  </si>
  <si>
    <t>80 lines</t>
  </si>
  <si>
    <t>Fiscal Year Report</t>
  </si>
  <si>
    <t>Monthly Report</t>
  </si>
  <si>
    <t>Cash Flow</t>
  </si>
  <si>
    <t>60 lines</t>
  </si>
  <si>
    <t>120 lines</t>
  </si>
  <si>
    <t>Equity</t>
  </si>
  <si>
    <t>15 lines</t>
  </si>
  <si>
    <t>45 lines</t>
  </si>
  <si>
    <t>Cost of Goods Manufactured</t>
  </si>
  <si>
    <t>Dashboard</t>
  </si>
  <si>
    <t>Depreciation</t>
  </si>
  <si>
    <t>25 lines</t>
  </si>
  <si>
    <t>250 lines (expandable)</t>
  </si>
  <si>
    <t>Petty Cash</t>
  </si>
  <si>
    <t>Petty Cash Reconcile</t>
  </si>
  <si>
    <t>Bank Reconcile</t>
  </si>
  <si>
    <t>Salary</t>
  </si>
  <si>
    <t>Commission</t>
  </si>
  <si>
    <t>JOURNALSHEET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</si>
</sst>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0" tint="-4.9989318521683403E-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Verdana"/>
      <family val="2"/>
    </font>
    <font>
      <sz val="11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rgb="FF0070C0"/>
      <name val="Verdana"/>
      <family val="2"/>
    </font>
    <font>
      <sz val="12"/>
      <color rgb="FF0070C0"/>
      <name val="Verdana"/>
      <family val="2"/>
    </font>
    <font>
      <sz val="11"/>
      <color rgb="FF0070C0"/>
      <name val="Verdana"/>
      <family val="2"/>
    </font>
    <font>
      <b/>
      <sz val="11"/>
      <color rgb="FF0070C0"/>
      <name val="Verdana"/>
      <family val="2"/>
    </font>
    <font>
      <sz val="11"/>
      <color theme="0" tint="-4.9989318521683403E-2"/>
      <name val="Verdana"/>
      <family val="2"/>
    </font>
    <font>
      <i/>
      <sz val="10"/>
      <color theme="0" tint="-4.9989318521683403E-2"/>
      <name val="Verdana"/>
      <family val="2"/>
    </font>
    <font>
      <sz val="10"/>
      <color theme="0" tint="-4.9989318521683403E-2"/>
      <name val="Verdana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9" tint="-0.499984740745262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499984740745262"/>
      </left>
      <right/>
      <top/>
      <bottom/>
      <diagonal/>
    </border>
    <border>
      <left/>
      <right/>
      <top style="thin">
        <color theme="6" tint="-0.24994659260841701"/>
      </top>
      <bottom/>
      <diagonal/>
    </border>
    <border>
      <left style="thin">
        <color theme="6" tint="-0.499984740745262"/>
      </left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499984740745262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indexed="64"/>
      </left>
      <right/>
      <top/>
      <bottom style="thick">
        <color theme="9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6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/>
      <right/>
      <top style="thin">
        <color theme="8" tint="-0.499984740745262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5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0" fillId="2" borderId="0" xfId="0" applyFill="1"/>
    <xf numFmtId="43" fontId="0" fillId="2" borderId="0" xfId="1" applyFont="1" applyFill="1"/>
    <xf numFmtId="0" fontId="0" fillId="2" borderId="1" xfId="0" applyFill="1" applyBorder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4" fontId="2" fillId="3" borderId="2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40" fontId="4" fillId="4" borderId="2" xfId="1" applyNumberFormat="1" applyFont="1" applyFill="1" applyBorder="1" applyAlignment="1">
      <alignment vertical="center"/>
    </xf>
    <xf numFmtId="43" fontId="4" fillId="4" borderId="2" xfId="1" applyFont="1" applyFill="1" applyBorder="1"/>
    <xf numFmtId="0" fontId="0" fillId="6" borderId="8" xfId="0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40" fontId="0" fillId="0" borderId="2" xfId="1" applyNumberFormat="1" applyFont="1" applyFill="1" applyBorder="1" applyAlignment="1">
      <alignment vertical="center"/>
    </xf>
    <xf numFmtId="43" fontId="0" fillId="6" borderId="2" xfId="1" applyFont="1" applyFill="1" applyBorder="1"/>
    <xf numFmtId="0" fontId="7" fillId="0" borderId="2" xfId="0" applyFont="1" applyBorder="1" applyAlignment="1">
      <alignment horizontal="center"/>
    </xf>
    <xf numFmtId="0" fontId="0" fillId="6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11" fillId="7" borderId="2" xfId="0" applyFont="1" applyFill="1" applyBorder="1"/>
    <xf numFmtId="43" fontId="11" fillId="7" borderId="2" xfId="1" applyFont="1" applyFill="1" applyBorder="1"/>
    <xf numFmtId="43" fontId="0" fillId="0" borderId="0" xfId="1" applyFont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40" fontId="13" fillId="2" borderId="0" xfId="1" applyNumberFormat="1" applyFont="1" applyFill="1"/>
    <xf numFmtId="0" fontId="13" fillId="2" borderId="1" xfId="0" applyFont="1" applyFill="1" applyBorder="1"/>
    <xf numFmtId="0" fontId="0" fillId="2" borderId="9" xfId="0" applyFill="1" applyBorder="1" applyAlignment="1">
      <alignment vertical="center"/>
    </xf>
    <xf numFmtId="0" fontId="13" fillId="0" borderId="0" xfId="0" applyFont="1" applyAlignment="1">
      <alignment vertical="center"/>
    </xf>
    <xf numFmtId="14" fontId="13" fillId="2" borderId="0" xfId="0" applyNumberFormat="1" applyFont="1" applyFill="1"/>
    <xf numFmtId="0" fontId="12" fillId="0" borderId="0" xfId="0" applyFont="1" applyAlignment="1">
      <alignment horizontal="center"/>
    </xf>
    <xf numFmtId="0" fontId="13" fillId="0" borderId="0" xfId="0" applyFont="1" applyFill="1"/>
    <xf numFmtId="40" fontId="13" fillId="0" borderId="0" xfId="1" applyNumberFormat="1" applyFont="1" applyFill="1"/>
    <xf numFmtId="0" fontId="13" fillId="0" borderId="0" xfId="0" applyFont="1"/>
    <xf numFmtId="0" fontId="16" fillId="2" borderId="0" xfId="0" applyFont="1" applyFill="1" applyAlignment="1"/>
    <xf numFmtId="0" fontId="16" fillId="0" borderId="0" xfId="0" applyFont="1" applyFill="1" applyBorder="1" applyAlignment="1"/>
    <xf numFmtId="40" fontId="16" fillId="0" borderId="0" xfId="1" applyNumberFormat="1" applyFont="1" applyFill="1" applyBorder="1" applyAlignment="1"/>
    <xf numFmtId="0" fontId="4" fillId="0" borderId="0" xfId="0" applyFont="1" applyAlignment="1">
      <alignment horizontal="center"/>
    </xf>
    <xf numFmtId="0" fontId="0" fillId="0" borderId="0" xfId="0" applyFont="1" applyFill="1"/>
    <xf numFmtId="40" fontId="1" fillId="0" borderId="0" xfId="1" applyNumberFormat="1" applyFont="1" applyFill="1"/>
    <xf numFmtId="0" fontId="12" fillId="2" borderId="0" xfId="0" applyFont="1" applyFill="1"/>
    <xf numFmtId="0" fontId="12" fillId="0" borderId="0" xfId="0" applyFont="1"/>
    <xf numFmtId="0" fontId="13" fillId="2" borderId="10" xfId="0" applyFont="1" applyFill="1" applyBorder="1"/>
    <xf numFmtId="0" fontId="18" fillId="0" borderId="0" xfId="0" applyFont="1" applyFill="1" applyBorder="1" applyAlignment="1"/>
    <xf numFmtId="40" fontId="19" fillId="0" borderId="0" xfId="1" applyNumberFormat="1" applyFont="1" applyFill="1" applyBorder="1" applyAlignment="1"/>
    <xf numFmtId="0" fontId="20" fillId="0" borderId="0" xfId="0" applyFont="1"/>
    <xf numFmtId="0" fontId="17" fillId="0" borderId="0" xfId="0" applyFont="1" applyFill="1" applyBorder="1" applyAlignment="1"/>
    <xf numFmtId="0" fontId="21" fillId="0" borderId="0" xfId="0" applyFont="1"/>
    <xf numFmtId="0" fontId="18" fillId="8" borderId="0" xfId="0" applyFont="1" applyFill="1" applyBorder="1" applyAlignment="1"/>
    <xf numFmtId="40" fontId="18" fillId="8" borderId="0" xfId="1" applyNumberFormat="1" applyFont="1" applyFill="1" applyBorder="1" applyAlignment="1"/>
    <xf numFmtId="0" fontId="20" fillId="0" borderId="0" xfId="0" applyFont="1" applyFill="1"/>
    <xf numFmtId="0" fontId="16" fillId="2" borderId="0" xfId="0" applyFont="1" applyFill="1" applyBorder="1" applyAlignment="1"/>
    <xf numFmtId="40" fontId="16" fillId="2" borderId="0" xfId="1" applyNumberFormat="1" applyFont="1" applyFill="1" applyBorder="1" applyAlignment="1"/>
    <xf numFmtId="43" fontId="0" fillId="7" borderId="2" xfId="1" applyFont="1" applyFill="1" applyBorder="1" applyAlignment="1">
      <alignment vertical="center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2" fillId="2" borderId="0" xfId="0" applyFont="1" applyFill="1"/>
    <xf numFmtId="0" fontId="24" fillId="2" borderId="0" xfId="0" applyFont="1" applyFill="1"/>
    <xf numFmtId="40" fontId="0" fillId="6" borderId="2" xfId="1" applyNumberFormat="1" applyFont="1" applyFill="1" applyBorder="1" applyAlignment="1">
      <alignment vertical="center"/>
    </xf>
    <xf numFmtId="43" fontId="0" fillId="0" borderId="2" xfId="1" applyFont="1" applyFill="1" applyBorder="1"/>
    <xf numFmtId="0" fontId="13" fillId="2" borderId="0" xfId="0" applyFont="1" applyFill="1" applyBorder="1"/>
    <xf numFmtId="0" fontId="12" fillId="0" borderId="0" xfId="0" applyFont="1" applyBorder="1" applyAlignment="1">
      <alignment horizontal="center" vertical="center"/>
    </xf>
    <xf numFmtId="0" fontId="22" fillId="2" borderId="0" xfId="0" applyFont="1" applyFill="1" applyBorder="1"/>
    <xf numFmtId="0" fontId="12" fillId="0" borderId="0" xfId="0" applyFont="1" applyBorder="1"/>
    <xf numFmtId="0" fontId="0" fillId="2" borderId="0" xfId="0" applyFill="1" applyBorder="1"/>
    <xf numFmtId="0" fontId="10" fillId="2" borderId="11" xfId="0" applyFont="1" applyFill="1" applyBorder="1"/>
    <xf numFmtId="0" fontId="0" fillId="2" borderId="11" xfId="0" applyFill="1" applyBorder="1"/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top"/>
    </xf>
    <xf numFmtId="0" fontId="0" fillId="2" borderId="0" xfId="0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vertical="center"/>
    </xf>
    <xf numFmtId="0" fontId="25" fillId="0" borderId="12" xfId="2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26" fillId="2" borderId="15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/>
    </xf>
    <xf numFmtId="0" fontId="4" fillId="9" borderId="18" xfId="0" applyFont="1" applyFill="1" applyBorder="1" applyAlignment="1">
      <alignment horizontal="center"/>
    </xf>
    <xf numFmtId="0" fontId="4" fillId="9" borderId="19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/>
    </xf>
    <xf numFmtId="0" fontId="2" fillId="10" borderId="20" xfId="0" applyFont="1" applyFill="1" applyBorder="1"/>
    <xf numFmtId="0" fontId="4" fillId="10" borderId="20" xfId="0" applyFont="1" applyFill="1" applyBorder="1"/>
    <xf numFmtId="0" fontId="3" fillId="0" borderId="20" xfId="0" applyFont="1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25" fillId="0" borderId="20" xfId="2" applyBorder="1" applyAlignment="1">
      <alignment horizontal="center"/>
    </xf>
    <xf numFmtId="0" fontId="27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horizontal="left" indent="2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2" fillId="9" borderId="2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vertical="center" wrapText="1"/>
    </xf>
  </cellXfs>
  <cellStyles count="3">
    <cellStyle name="Comma" xfId="1" builtinId="3"/>
    <cellStyle name="Hyperlink" xfId="2" builtinId="8"/>
    <cellStyle name="Normal" xfId="0" builtinId="0"/>
  </cellStyles>
  <dxfs count="19">
    <dxf>
      <font>
        <b/>
        <i val="0"/>
        <color theme="6" tint="-0.499984740745262"/>
      </font>
    </dxf>
    <dxf>
      <font>
        <b/>
        <i val="0"/>
      </font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6" tint="-0.499984740745262"/>
      </font>
    </dxf>
    <dxf>
      <font>
        <b/>
        <i val="0"/>
      </font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8" tint="-0.499984740745262"/>
      </font>
    </dxf>
    <dxf>
      <font>
        <b/>
        <i val="0"/>
        <color theme="8" tint="-0.499984740745262"/>
      </font>
    </dxf>
    <dxf>
      <font>
        <b/>
        <i val="0"/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theme="8" tint="-0.499984740745262"/>
      </font>
      <fill>
        <patternFill>
          <bgColor theme="8" tint="0.79998168889431442"/>
        </patternFill>
      </fill>
    </dxf>
    <dxf>
      <font>
        <b/>
        <i val="0"/>
      </font>
    </dxf>
    <dxf>
      <font>
        <b/>
        <i val="0"/>
      </font>
    </dxf>
    <dxf>
      <font>
        <b val="0"/>
        <i/>
        <color theme="9" tint="-0.24994659260841701"/>
      </font>
    </dxf>
    <dxf>
      <font>
        <b val="0"/>
        <i/>
        <color theme="9" tint="-0.24994659260841701"/>
      </font>
    </dxf>
    <dxf>
      <font>
        <b/>
        <i val="0"/>
        <color theme="6" tint="-0.499984740745262"/>
      </font>
    </dxf>
    <dxf>
      <font>
        <b/>
        <i val="0"/>
      </font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184148</xdr:rowOff>
    </xdr:from>
    <xdr:to>
      <xdr:col>10</xdr:col>
      <xdr:colOff>548640</xdr:colOff>
      <xdr:row>56</xdr:row>
      <xdr:rowOff>110761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300" y="368298"/>
          <a:ext cx="2377440" cy="10207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journalsheet.com/product/js009faxl-accounting-spreadsheet-manufacturing-company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journalsheet.com/product/js008faxl-accounting-spreadsheet-merchandise-company" TargetMode="External"/><Relationship Id="rId1" Type="http://schemas.openxmlformats.org/officeDocument/2006/relationships/hyperlink" Target="https://journalsheet.com/product/js007faxl-accounting-spreadsheet-service-company" TargetMode="External"/><Relationship Id="rId6" Type="http://schemas.openxmlformats.org/officeDocument/2006/relationships/hyperlink" Target="https://journalsheet.com/product/js012fags-accounting-spreadsheet-manufacturing-company" TargetMode="External"/><Relationship Id="rId5" Type="http://schemas.openxmlformats.org/officeDocument/2006/relationships/hyperlink" Target="https://journalsheet.com/product/js011fags-accounting-spreadsheet-merchandise-company" TargetMode="External"/><Relationship Id="rId4" Type="http://schemas.openxmlformats.org/officeDocument/2006/relationships/hyperlink" Target="https://journalsheet.com/product/js010fags-accounting-spreadsheet-service-compan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58"/>
  <sheetViews>
    <sheetView showGridLines="0" tabSelected="1" workbookViewId="0">
      <selection activeCell="C25" sqref="C25"/>
    </sheetView>
  </sheetViews>
  <sheetFormatPr defaultColWidth="0" defaultRowHeight="0" customHeight="1" zeroHeight="1" x14ac:dyDescent="0.35"/>
  <cols>
    <col min="1" max="1" width="5.81640625" style="1" customWidth="1"/>
    <col min="2" max="2" width="10.1796875" style="2" customWidth="1"/>
    <col min="3" max="3" width="45.81640625" style="2" customWidth="1"/>
    <col min="4" max="4" width="6.81640625" style="2" customWidth="1"/>
    <col min="5" max="5" width="38.26953125" style="2" customWidth="1"/>
    <col min="6" max="6" width="3.1796875" style="1" customWidth="1"/>
    <col min="7" max="8" width="8.90625" style="1" hidden="1" customWidth="1"/>
    <col min="9" max="34" width="0" style="1" hidden="1" customWidth="1"/>
    <col min="35" max="36" width="0" style="2" hidden="1" customWidth="1"/>
    <col min="37" max="16384" width="8.90625" style="2" hidden="1"/>
  </cols>
  <sheetData>
    <row r="1" spans="1:34" s="1" customFormat="1" ht="14.4" customHeight="1" x14ac:dyDescent="0.35"/>
    <row r="2" spans="1:34" ht="18.5" customHeight="1" thickBot="1" x14ac:dyDescent="0.5">
      <c r="A2" s="84"/>
      <c r="B2" s="85" t="s">
        <v>132</v>
      </c>
      <c r="C2" s="86"/>
      <c r="D2" s="84"/>
      <c r="E2" s="84"/>
      <c r="F2" s="84"/>
    </row>
    <row r="3" spans="1:34" s="1" customFormat="1" ht="16.25" customHeight="1" x14ac:dyDescent="0.35">
      <c r="D3" s="84"/>
      <c r="E3" s="84"/>
    </row>
    <row r="4" spans="1:34" s="4" customFormat="1" ht="14.4" customHeight="1" x14ac:dyDescent="0.35">
      <c r="A4" s="1"/>
      <c r="B4" s="120" t="s">
        <v>0</v>
      </c>
      <c r="C4" s="121" t="s">
        <v>1</v>
      </c>
      <c r="D4" s="84"/>
      <c r="E4" s="93" t="s">
        <v>138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4.4" customHeight="1" x14ac:dyDescent="0.35">
      <c r="B5" s="114">
        <v>1000</v>
      </c>
      <c r="C5" s="115" t="s">
        <v>2</v>
      </c>
      <c r="D5" s="84"/>
      <c r="E5" s="93"/>
    </row>
    <row r="6" spans="1:34" ht="14.4" customHeight="1" x14ac:dyDescent="0.35">
      <c r="B6" s="116">
        <v>1100</v>
      </c>
      <c r="C6" s="117" t="s">
        <v>3</v>
      </c>
      <c r="D6" s="84"/>
      <c r="E6" s="94"/>
    </row>
    <row r="7" spans="1:34" ht="14.4" customHeight="1" x14ac:dyDescent="0.35">
      <c r="B7" s="116">
        <v>1110</v>
      </c>
      <c r="C7" s="117" t="s">
        <v>4</v>
      </c>
      <c r="D7" s="84"/>
      <c r="E7" s="95" t="s">
        <v>139</v>
      </c>
    </row>
    <row r="8" spans="1:34" ht="14.4" customHeight="1" x14ac:dyDescent="0.35">
      <c r="B8" s="116">
        <v>1120</v>
      </c>
      <c r="C8" s="117" t="s">
        <v>5</v>
      </c>
      <c r="D8" s="84"/>
      <c r="E8" s="96" t="s">
        <v>140</v>
      </c>
    </row>
    <row r="9" spans="1:34" ht="14.4" customHeight="1" x14ac:dyDescent="0.35">
      <c r="B9" s="116">
        <v>1130</v>
      </c>
      <c r="C9" s="117" t="s">
        <v>6</v>
      </c>
      <c r="D9" s="84"/>
      <c r="E9" s="96" t="s">
        <v>141</v>
      </c>
    </row>
    <row r="10" spans="1:34" ht="14.4" customHeight="1" x14ac:dyDescent="0.35">
      <c r="B10" s="116"/>
      <c r="C10" s="117"/>
      <c r="D10" s="84"/>
      <c r="E10" s="96" t="s">
        <v>142</v>
      </c>
    </row>
    <row r="11" spans="1:34" ht="14.4" customHeight="1" x14ac:dyDescent="0.35">
      <c r="B11" s="114">
        <v>1200</v>
      </c>
      <c r="C11" s="115" t="s">
        <v>7</v>
      </c>
      <c r="D11" s="84"/>
      <c r="E11" s="96" t="s">
        <v>143</v>
      </c>
    </row>
    <row r="12" spans="1:34" ht="14.4" customHeight="1" x14ac:dyDescent="0.35">
      <c r="B12" s="116">
        <v>1250</v>
      </c>
      <c r="C12" s="117" t="s">
        <v>8</v>
      </c>
      <c r="D12" s="84"/>
      <c r="E12" s="96" t="s">
        <v>144</v>
      </c>
    </row>
    <row r="13" spans="1:34" ht="14.4" customHeight="1" x14ac:dyDescent="0.35">
      <c r="B13" s="116"/>
      <c r="C13" s="117"/>
      <c r="D13" s="84"/>
      <c r="E13" s="96" t="s">
        <v>145</v>
      </c>
    </row>
    <row r="14" spans="1:34" ht="14.4" customHeight="1" x14ac:dyDescent="0.35">
      <c r="B14" s="114">
        <v>1300</v>
      </c>
      <c r="C14" s="115" t="s">
        <v>9</v>
      </c>
      <c r="D14" s="84"/>
      <c r="E14" s="97" t="s">
        <v>146</v>
      </c>
    </row>
    <row r="15" spans="1:34" ht="14.4" customHeight="1" x14ac:dyDescent="0.35">
      <c r="B15" s="116">
        <v>1310</v>
      </c>
      <c r="C15" s="117" t="s">
        <v>10</v>
      </c>
      <c r="D15" s="84"/>
      <c r="E15" s="98" t="s">
        <v>147</v>
      </c>
    </row>
    <row r="16" spans="1:34" ht="14.4" customHeight="1" x14ac:dyDescent="0.35">
      <c r="B16" s="116">
        <v>1360</v>
      </c>
      <c r="C16" s="117" t="s">
        <v>11</v>
      </c>
      <c r="D16" s="84"/>
      <c r="E16" s="99"/>
    </row>
    <row r="17" spans="2:5" ht="14.4" customHeight="1" x14ac:dyDescent="0.35">
      <c r="B17" s="116"/>
      <c r="C17" s="117"/>
      <c r="D17" s="84"/>
      <c r="E17" s="84"/>
    </row>
    <row r="18" spans="2:5" ht="14.4" customHeight="1" x14ac:dyDescent="0.35">
      <c r="B18" s="114">
        <v>1400</v>
      </c>
      <c r="C18" s="115" t="s">
        <v>13</v>
      </c>
      <c r="D18" s="84"/>
      <c r="E18" s="84"/>
    </row>
    <row r="19" spans="2:5" ht="14.4" customHeight="1" x14ac:dyDescent="0.35">
      <c r="B19" s="116">
        <v>1410</v>
      </c>
      <c r="C19" s="117" t="s">
        <v>14</v>
      </c>
      <c r="D19" s="84"/>
      <c r="E19" s="84"/>
    </row>
    <row r="20" spans="2:5" ht="14.4" customHeight="1" x14ac:dyDescent="0.35">
      <c r="B20" s="116">
        <v>1420</v>
      </c>
      <c r="C20" s="117" t="s">
        <v>15</v>
      </c>
      <c r="D20" s="84"/>
      <c r="E20" s="84"/>
    </row>
    <row r="21" spans="2:5" ht="14.4" customHeight="1" x14ac:dyDescent="0.35">
      <c r="B21" s="116"/>
      <c r="C21" s="117"/>
      <c r="D21" s="84"/>
      <c r="E21" s="84"/>
    </row>
    <row r="22" spans="2:5" ht="14.4" customHeight="1" x14ac:dyDescent="0.35">
      <c r="B22" s="114">
        <v>1500</v>
      </c>
      <c r="C22" s="115" t="s">
        <v>16</v>
      </c>
      <c r="D22" s="84"/>
      <c r="E22" s="84"/>
    </row>
    <row r="23" spans="2:5" ht="14.4" customHeight="1" x14ac:dyDescent="0.35">
      <c r="B23" s="116">
        <v>1510</v>
      </c>
      <c r="C23" s="117" t="s">
        <v>17</v>
      </c>
      <c r="D23" s="84"/>
      <c r="E23" s="84"/>
    </row>
    <row r="24" spans="2:5" ht="14.4" customHeight="1" x14ac:dyDescent="0.35">
      <c r="B24" s="116">
        <v>1520</v>
      </c>
      <c r="C24" s="117" t="s">
        <v>18</v>
      </c>
      <c r="D24" s="84"/>
      <c r="E24" s="84"/>
    </row>
    <row r="25" spans="2:5" ht="14.4" customHeight="1" x14ac:dyDescent="0.35">
      <c r="B25" s="116">
        <v>1530</v>
      </c>
      <c r="C25" s="117" t="s">
        <v>19</v>
      </c>
      <c r="D25" s="84"/>
      <c r="E25" s="84"/>
    </row>
    <row r="26" spans="2:5" ht="14.4" customHeight="1" x14ac:dyDescent="0.35">
      <c r="B26" s="116">
        <v>1540</v>
      </c>
      <c r="C26" s="117" t="s">
        <v>20</v>
      </c>
      <c r="D26" s="84"/>
      <c r="E26" s="84"/>
    </row>
    <row r="27" spans="2:5" ht="14.4" customHeight="1" x14ac:dyDescent="0.35">
      <c r="B27" s="116">
        <v>1550</v>
      </c>
      <c r="C27" s="117" t="s">
        <v>21</v>
      </c>
      <c r="D27" s="84"/>
      <c r="E27" s="84"/>
    </row>
    <row r="28" spans="2:5" ht="14.4" customHeight="1" x14ac:dyDescent="0.35">
      <c r="B28" s="116">
        <v>1560</v>
      </c>
      <c r="C28" s="117" t="s">
        <v>137</v>
      </c>
      <c r="D28" s="84"/>
      <c r="E28" s="84"/>
    </row>
    <row r="29" spans="2:5" ht="14.4" customHeight="1" x14ac:dyDescent="0.35">
      <c r="B29" s="114"/>
      <c r="C29" s="115"/>
      <c r="D29" s="84"/>
      <c r="E29" s="84"/>
    </row>
    <row r="30" spans="2:5" ht="14.4" customHeight="1" x14ac:dyDescent="0.35">
      <c r="B30" s="114">
        <v>1600</v>
      </c>
      <c r="C30" s="115" t="s">
        <v>22</v>
      </c>
      <c r="D30" s="84"/>
      <c r="E30" s="84"/>
    </row>
    <row r="31" spans="2:5" ht="14.4" customHeight="1" x14ac:dyDescent="0.35">
      <c r="B31" s="116">
        <v>1610</v>
      </c>
      <c r="C31" s="117" t="s">
        <v>23</v>
      </c>
      <c r="D31" s="84"/>
      <c r="E31" s="84"/>
    </row>
    <row r="32" spans="2:5" ht="14.4" customHeight="1" x14ac:dyDescent="0.35">
      <c r="B32" s="116">
        <v>1620</v>
      </c>
      <c r="C32" s="117" t="s">
        <v>24</v>
      </c>
      <c r="D32" s="84"/>
      <c r="E32" s="84"/>
    </row>
    <row r="33" spans="2:5" ht="14.4" customHeight="1" x14ac:dyDescent="0.35">
      <c r="B33" s="116">
        <v>1630</v>
      </c>
      <c r="C33" s="117" t="s">
        <v>25</v>
      </c>
      <c r="D33" s="84"/>
      <c r="E33" s="84"/>
    </row>
    <row r="34" spans="2:5" ht="14.4" customHeight="1" x14ac:dyDescent="0.35">
      <c r="B34" s="116">
        <v>1640</v>
      </c>
      <c r="C34" s="117" t="s">
        <v>26</v>
      </c>
      <c r="D34" s="84"/>
      <c r="E34" s="84"/>
    </row>
    <row r="35" spans="2:5" ht="14.4" customHeight="1" x14ac:dyDescent="0.35">
      <c r="B35" s="116"/>
      <c r="C35" s="117"/>
      <c r="D35" s="84"/>
      <c r="E35" s="84"/>
    </row>
    <row r="36" spans="2:5" ht="14.4" customHeight="1" x14ac:dyDescent="0.35">
      <c r="B36" s="114">
        <v>2000</v>
      </c>
      <c r="C36" s="115" t="s">
        <v>27</v>
      </c>
      <c r="D36" s="84"/>
      <c r="E36" s="84"/>
    </row>
    <row r="37" spans="2:5" ht="14.4" customHeight="1" x14ac:dyDescent="0.35">
      <c r="B37" s="116"/>
      <c r="C37" s="117"/>
      <c r="D37" s="84"/>
      <c r="E37" s="84"/>
    </row>
    <row r="38" spans="2:5" ht="14.4" customHeight="1" x14ac:dyDescent="0.35">
      <c r="B38" s="114">
        <v>2100</v>
      </c>
      <c r="C38" s="115" t="s">
        <v>28</v>
      </c>
      <c r="D38" s="84"/>
      <c r="E38" s="84"/>
    </row>
    <row r="39" spans="2:5" ht="14.4" customHeight="1" x14ac:dyDescent="0.35">
      <c r="B39" s="116">
        <v>2110</v>
      </c>
      <c r="C39" s="117" t="s">
        <v>29</v>
      </c>
      <c r="D39" s="84"/>
      <c r="E39" s="84"/>
    </row>
    <row r="40" spans="2:5" ht="14.4" customHeight="1" x14ac:dyDescent="0.35">
      <c r="B40" s="116">
        <v>2120</v>
      </c>
      <c r="C40" s="117" t="s">
        <v>30</v>
      </c>
      <c r="D40" s="84"/>
      <c r="E40" s="84"/>
    </row>
    <row r="41" spans="2:5" ht="14.4" customHeight="1" x14ac:dyDescent="0.35">
      <c r="B41" s="116">
        <v>2130</v>
      </c>
      <c r="C41" s="117" t="s">
        <v>31</v>
      </c>
      <c r="D41" s="84"/>
      <c r="E41" s="84"/>
    </row>
    <row r="42" spans="2:5" ht="14.4" customHeight="1" x14ac:dyDescent="0.35">
      <c r="B42" s="116">
        <v>2140</v>
      </c>
      <c r="C42" s="117" t="s">
        <v>32</v>
      </c>
      <c r="D42" s="84"/>
      <c r="E42" s="84"/>
    </row>
    <row r="43" spans="2:5" ht="14.4" customHeight="1" x14ac:dyDescent="0.35">
      <c r="B43" s="116"/>
      <c r="C43" s="117"/>
      <c r="D43" s="84"/>
      <c r="E43" s="84"/>
    </row>
    <row r="44" spans="2:5" ht="14.4" customHeight="1" x14ac:dyDescent="0.35">
      <c r="B44" s="114">
        <v>2700</v>
      </c>
      <c r="C44" s="115" t="s">
        <v>33</v>
      </c>
      <c r="D44" s="84"/>
      <c r="E44" s="84"/>
    </row>
    <row r="45" spans="2:5" ht="14.4" customHeight="1" x14ac:dyDescent="0.35">
      <c r="B45" s="116">
        <v>2710</v>
      </c>
      <c r="C45" s="117" t="s">
        <v>34</v>
      </c>
      <c r="D45" s="84"/>
      <c r="E45" s="84"/>
    </row>
    <row r="46" spans="2:5" ht="14.4" customHeight="1" x14ac:dyDescent="0.35">
      <c r="B46" s="116">
        <v>2720</v>
      </c>
      <c r="C46" s="117" t="s">
        <v>35</v>
      </c>
      <c r="D46" s="84"/>
      <c r="E46" s="84"/>
    </row>
    <row r="47" spans="2:5" ht="14.4" customHeight="1" x14ac:dyDescent="0.35">
      <c r="B47" s="116"/>
      <c r="C47" s="117"/>
      <c r="D47" s="84"/>
      <c r="E47" s="84"/>
    </row>
    <row r="48" spans="2:5" ht="14.4" customHeight="1" x14ac:dyDescent="0.35">
      <c r="B48" s="114">
        <v>3000</v>
      </c>
      <c r="C48" s="115" t="s">
        <v>36</v>
      </c>
      <c r="D48" s="84"/>
      <c r="E48" s="84"/>
    </row>
    <row r="49" spans="2:5" ht="14.4" customHeight="1" x14ac:dyDescent="0.35">
      <c r="B49" s="116">
        <v>3100</v>
      </c>
      <c r="C49" s="117" t="s">
        <v>37</v>
      </c>
      <c r="D49" s="84"/>
      <c r="E49" s="84"/>
    </row>
    <row r="50" spans="2:5" ht="14.4" customHeight="1" x14ac:dyDescent="0.35">
      <c r="B50" s="116">
        <v>3200</v>
      </c>
      <c r="C50" s="117" t="s">
        <v>38</v>
      </c>
      <c r="D50" s="84"/>
      <c r="E50" s="84"/>
    </row>
    <row r="51" spans="2:5" ht="14.4" customHeight="1" x14ac:dyDescent="0.35">
      <c r="B51" s="116">
        <v>3300</v>
      </c>
      <c r="C51" s="117" t="s">
        <v>39</v>
      </c>
      <c r="D51" s="84"/>
      <c r="E51" s="84"/>
    </row>
    <row r="52" spans="2:5" ht="14.4" customHeight="1" x14ac:dyDescent="0.35">
      <c r="B52" s="116">
        <v>3400</v>
      </c>
      <c r="C52" s="117" t="s">
        <v>40</v>
      </c>
      <c r="D52" s="84"/>
      <c r="E52" s="84"/>
    </row>
    <row r="53" spans="2:5" ht="14.4" customHeight="1" x14ac:dyDescent="0.35">
      <c r="B53" s="116"/>
      <c r="C53" s="117"/>
      <c r="D53" s="84"/>
      <c r="E53" s="84"/>
    </row>
    <row r="54" spans="2:5" ht="14.4" customHeight="1" x14ac:dyDescent="0.35">
      <c r="B54" s="114">
        <v>4000</v>
      </c>
      <c r="C54" s="115" t="s">
        <v>41</v>
      </c>
      <c r="D54" s="84"/>
      <c r="E54" s="84"/>
    </row>
    <row r="55" spans="2:5" ht="14.4" customHeight="1" x14ac:dyDescent="0.35">
      <c r="B55" s="118">
        <v>4100</v>
      </c>
      <c r="C55" s="119" t="s">
        <v>42</v>
      </c>
      <c r="D55" s="84"/>
      <c r="E55" s="84"/>
    </row>
    <row r="56" spans="2:5" ht="14.4" customHeight="1" x14ac:dyDescent="0.35">
      <c r="B56" s="118">
        <v>4101</v>
      </c>
      <c r="C56" s="119" t="s">
        <v>43</v>
      </c>
      <c r="D56" s="84"/>
      <c r="E56" s="84"/>
    </row>
    <row r="57" spans="2:5" ht="14.4" customHeight="1" x14ac:dyDescent="0.35">
      <c r="B57" s="118">
        <v>4102</v>
      </c>
      <c r="C57" s="119" t="s">
        <v>44</v>
      </c>
      <c r="D57" s="84"/>
      <c r="E57" s="84"/>
    </row>
    <row r="58" spans="2:5" ht="14.4" customHeight="1" x14ac:dyDescent="0.35">
      <c r="B58" s="118">
        <v>4103</v>
      </c>
      <c r="C58" s="119" t="s">
        <v>45</v>
      </c>
      <c r="D58" s="84"/>
      <c r="E58" s="84"/>
    </row>
    <row r="59" spans="2:5" ht="14.4" customHeight="1" x14ac:dyDescent="0.35">
      <c r="B59" s="118">
        <v>4200</v>
      </c>
      <c r="C59" s="119" t="s">
        <v>46</v>
      </c>
      <c r="D59" s="84"/>
      <c r="E59" s="84"/>
    </row>
    <row r="60" spans="2:5" ht="14.4" customHeight="1" x14ac:dyDescent="0.35">
      <c r="B60" s="118">
        <v>4201</v>
      </c>
      <c r="C60" s="119" t="s">
        <v>47</v>
      </c>
      <c r="D60" s="84"/>
      <c r="E60" s="84"/>
    </row>
    <row r="61" spans="2:5" ht="14.4" customHeight="1" x14ac:dyDescent="0.35">
      <c r="B61" s="118">
        <v>4202</v>
      </c>
      <c r="C61" s="119" t="s">
        <v>48</v>
      </c>
      <c r="D61" s="84"/>
      <c r="E61" s="84"/>
    </row>
    <row r="62" spans="2:5" ht="14.4" customHeight="1" x14ac:dyDescent="0.35">
      <c r="B62" s="118">
        <v>4203</v>
      </c>
      <c r="C62" s="119" t="s">
        <v>49</v>
      </c>
      <c r="D62" s="84"/>
      <c r="E62" s="84"/>
    </row>
    <row r="63" spans="2:5" ht="14.4" customHeight="1" x14ac:dyDescent="0.35">
      <c r="B63" s="118">
        <v>4300</v>
      </c>
      <c r="C63" s="119" t="s">
        <v>50</v>
      </c>
      <c r="D63" s="84"/>
      <c r="E63" s="84"/>
    </row>
    <row r="64" spans="2:5" ht="14.4" customHeight="1" x14ac:dyDescent="0.35">
      <c r="B64" s="118">
        <v>4301</v>
      </c>
      <c r="C64" s="119" t="s">
        <v>51</v>
      </c>
      <c r="D64" s="84"/>
      <c r="E64" s="84"/>
    </row>
    <row r="65" spans="2:5" ht="14.4" customHeight="1" x14ac:dyDescent="0.35">
      <c r="B65" s="118">
        <v>4302</v>
      </c>
      <c r="C65" s="119" t="s">
        <v>52</v>
      </c>
      <c r="D65" s="84"/>
      <c r="E65" s="84"/>
    </row>
    <row r="66" spans="2:5" ht="14.4" customHeight="1" x14ac:dyDescent="0.35">
      <c r="B66" s="118">
        <v>4303</v>
      </c>
      <c r="C66" s="119" t="s">
        <v>53</v>
      </c>
      <c r="D66" s="84"/>
      <c r="E66" s="84"/>
    </row>
    <row r="67" spans="2:5" ht="14.4" customHeight="1" x14ac:dyDescent="0.35">
      <c r="B67" s="116"/>
      <c r="C67" s="117"/>
      <c r="D67" s="84"/>
      <c r="E67" s="84"/>
    </row>
    <row r="68" spans="2:5" ht="14.4" customHeight="1" x14ac:dyDescent="0.35">
      <c r="B68" s="114">
        <v>5000</v>
      </c>
      <c r="C68" s="115" t="s">
        <v>54</v>
      </c>
      <c r="D68" s="84"/>
      <c r="E68" s="84"/>
    </row>
    <row r="69" spans="2:5" ht="14.4" customHeight="1" x14ac:dyDescent="0.35">
      <c r="B69" s="116">
        <v>5100</v>
      </c>
      <c r="C69" s="117" t="s">
        <v>55</v>
      </c>
      <c r="D69" s="84"/>
      <c r="E69" s="84"/>
    </row>
    <row r="70" spans="2:5" ht="14.4" customHeight="1" x14ac:dyDescent="0.35">
      <c r="B70" s="116">
        <v>5101</v>
      </c>
      <c r="C70" s="117" t="s">
        <v>56</v>
      </c>
      <c r="D70" s="84"/>
      <c r="E70" s="84"/>
    </row>
    <row r="71" spans="2:5" ht="14.4" customHeight="1" x14ac:dyDescent="0.35">
      <c r="B71" s="116">
        <v>5102</v>
      </c>
      <c r="C71" s="117" t="s">
        <v>57</v>
      </c>
      <c r="D71" s="84"/>
      <c r="E71" s="84"/>
    </row>
    <row r="72" spans="2:5" ht="14.4" customHeight="1" x14ac:dyDescent="0.35">
      <c r="B72" s="116">
        <v>5103</v>
      </c>
      <c r="C72" s="117" t="s">
        <v>58</v>
      </c>
      <c r="D72" s="84"/>
      <c r="E72" s="84"/>
    </row>
    <row r="73" spans="2:5" ht="14.4" customHeight="1" x14ac:dyDescent="0.35">
      <c r="B73" s="116">
        <v>5200</v>
      </c>
      <c r="C73" s="117" t="s">
        <v>59</v>
      </c>
      <c r="D73" s="84"/>
      <c r="E73" s="84"/>
    </row>
    <row r="74" spans="2:5" ht="14.4" customHeight="1" x14ac:dyDescent="0.35">
      <c r="B74" s="118">
        <v>5201</v>
      </c>
      <c r="C74" s="117" t="s">
        <v>60</v>
      </c>
      <c r="D74" s="84"/>
      <c r="E74" s="84"/>
    </row>
    <row r="75" spans="2:5" ht="14.4" customHeight="1" x14ac:dyDescent="0.35">
      <c r="B75" s="118">
        <v>5202</v>
      </c>
      <c r="C75" s="117" t="s">
        <v>61</v>
      </c>
      <c r="D75" s="84"/>
      <c r="E75" s="84"/>
    </row>
    <row r="76" spans="2:5" ht="14.4" customHeight="1" x14ac:dyDescent="0.35">
      <c r="B76" s="118">
        <v>5203</v>
      </c>
      <c r="C76" s="117" t="s">
        <v>62</v>
      </c>
      <c r="D76" s="84"/>
      <c r="E76" s="84"/>
    </row>
    <row r="77" spans="2:5" ht="14.4" customHeight="1" x14ac:dyDescent="0.35">
      <c r="B77" s="116">
        <v>5300</v>
      </c>
      <c r="C77" s="117" t="s">
        <v>63</v>
      </c>
      <c r="D77" s="84"/>
      <c r="E77" s="84"/>
    </row>
    <row r="78" spans="2:5" ht="14.4" customHeight="1" x14ac:dyDescent="0.35">
      <c r="B78" s="118">
        <v>5301</v>
      </c>
      <c r="C78" s="117" t="s">
        <v>64</v>
      </c>
      <c r="D78" s="84"/>
      <c r="E78" s="84"/>
    </row>
    <row r="79" spans="2:5" ht="14.4" customHeight="1" x14ac:dyDescent="0.35">
      <c r="B79" s="118">
        <v>5302</v>
      </c>
      <c r="C79" s="117" t="s">
        <v>65</v>
      </c>
      <c r="D79" s="84"/>
      <c r="E79" s="84"/>
    </row>
    <row r="80" spans="2:5" ht="14.4" customHeight="1" x14ac:dyDescent="0.35">
      <c r="B80" s="118">
        <v>5303</v>
      </c>
      <c r="C80" s="117" t="s">
        <v>66</v>
      </c>
      <c r="D80" s="84"/>
      <c r="E80" s="84"/>
    </row>
    <row r="81" spans="2:5" ht="14.4" customHeight="1" x14ac:dyDescent="0.35">
      <c r="B81" s="116">
        <v>5400</v>
      </c>
      <c r="C81" s="117" t="s">
        <v>67</v>
      </c>
      <c r="D81" s="84"/>
      <c r="E81" s="84"/>
    </row>
    <row r="82" spans="2:5" ht="14.4" customHeight="1" x14ac:dyDescent="0.35">
      <c r="B82" s="118">
        <v>5401</v>
      </c>
      <c r="C82" s="117" t="s">
        <v>68</v>
      </c>
      <c r="D82" s="84"/>
      <c r="E82" s="84"/>
    </row>
    <row r="83" spans="2:5" ht="14.4" customHeight="1" x14ac:dyDescent="0.35">
      <c r="B83" s="118">
        <v>5402</v>
      </c>
      <c r="C83" s="117" t="s">
        <v>69</v>
      </c>
      <c r="D83" s="84"/>
      <c r="E83" s="84"/>
    </row>
    <row r="84" spans="2:5" ht="14.4" customHeight="1" x14ac:dyDescent="0.35">
      <c r="B84" s="118">
        <v>5403</v>
      </c>
      <c r="C84" s="117" t="s">
        <v>70</v>
      </c>
      <c r="D84" s="84"/>
      <c r="E84" s="84"/>
    </row>
    <row r="85" spans="2:5" ht="14.4" customHeight="1" x14ac:dyDescent="0.35">
      <c r="B85" s="118"/>
      <c r="C85" s="119"/>
      <c r="D85" s="84"/>
      <c r="E85" s="84"/>
    </row>
    <row r="86" spans="2:5" ht="14.4" customHeight="1" x14ac:dyDescent="0.35">
      <c r="B86" s="114">
        <v>6000</v>
      </c>
      <c r="C86" s="115" t="s">
        <v>71</v>
      </c>
      <c r="D86" s="84"/>
      <c r="E86" s="84"/>
    </row>
    <row r="87" spans="2:5" ht="14.4" customHeight="1" x14ac:dyDescent="0.35">
      <c r="B87" s="116">
        <v>6100</v>
      </c>
      <c r="C87" s="117" t="s">
        <v>72</v>
      </c>
      <c r="D87" s="84"/>
      <c r="E87" s="84"/>
    </row>
    <row r="88" spans="2:5" ht="14.4" customHeight="1" x14ac:dyDescent="0.35">
      <c r="B88" s="116">
        <v>6110</v>
      </c>
      <c r="C88" s="117" t="s">
        <v>73</v>
      </c>
      <c r="D88" s="84"/>
      <c r="E88" s="84"/>
    </row>
    <row r="89" spans="2:5" ht="14.4" customHeight="1" x14ac:dyDescent="0.35">
      <c r="B89" s="116">
        <v>6120</v>
      </c>
      <c r="C89" s="117" t="s">
        <v>74</v>
      </c>
      <c r="D89" s="84"/>
      <c r="E89" s="84"/>
    </row>
    <row r="90" spans="2:5" ht="14.4" customHeight="1" x14ac:dyDescent="0.35">
      <c r="B90" s="116">
        <v>6130</v>
      </c>
      <c r="C90" s="117" t="s">
        <v>75</v>
      </c>
      <c r="D90" s="84"/>
      <c r="E90" s="84"/>
    </row>
    <row r="91" spans="2:5" ht="14.4" customHeight="1" x14ac:dyDescent="0.35">
      <c r="B91" s="116">
        <v>6140</v>
      </c>
      <c r="C91" s="117" t="s">
        <v>76</v>
      </c>
      <c r="D91" s="84"/>
      <c r="E91" s="84"/>
    </row>
    <row r="92" spans="2:5" ht="14.4" customHeight="1" x14ac:dyDescent="0.35">
      <c r="B92" s="116">
        <v>6150</v>
      </c>
      <c r="C92" s="117" t="s">
        <v>77</v>
      </c>
      <c r="D92" s="84"/>
      <c r="E92" s="84"/>
    </row>
    <row r="93" spans="2:5" ht="14.4" customHeight="1" x14ac:dyDescent="0.35">
      <c r="B93" s="116">
        <v>6160</v>
      </c>
      <c r="C93" s="117" t="s">
        <v>78</v>
      </c>
      <c r="D93" s="84"/>
      <c r="E93" s="84"/>
    </row>
    <row r="94" spans="2:5" ht="14.4" customHeight="1" x14ac:dyDescent="0.35">
      <c r="B94" s="116">
        <v>6170</v>
      </c>
      <c r="C94" s="117" t="s">
        <v>79</v>
      </c>
      <c r="D94" s="84"/>
      <c r="E94" s="84"/>
    </row>
    <row r="95" spans="2:5" ht="14.4" customHeight="1" x14ac:dyDescent="0.35">
      <c r="B95" s="116">
        <v>6180</v>
      </c>
      <c r="C95" s="117" t="s">
        <v>80</v>
      </c>
      <c r="D95" s="84"/>
      <c r="E95" s="84"/>
    </row>
    <row r="96" spans="2:5" ht="14.4" customHeight="1" x14ac:dyDescent="0.35">
      <c r="B96" s="116">
        <v>6190</v>
      </c>
      <c r="C96" s="117" t="s">
        <v>81</v>
      </c>
      <c r="D96" s="84"/>
      <c r="E96" s="84"/>
    </row>
    <row r="97" spans="2:5" ht="14.4" customHeight="1" x14ac:dyDescent="0.35">
      <c r="B97" s="116"/>
      <c r="C97" s="117"/>
      <c r="D97" s="84"/>
      <c r="E97" s="84"/>
    </row>
    <row r="98" spans="2:5" ht="14.4" customHeight="1" x14ac:dyDescent="0.35">
      <c r="B98" s="114">
        <v>7000</v>
      </c>
      <c r="C98" s="115" t="s">
        <v>82</v>
      </c>
      <c r="D98" s="84"/>
      <c r="E98" s="84"/>
    </row>
    <row r="99" spans="2:5" ht="14.4" customHeight="1" x14ac:dyDescent="0.35">
      <c r="B99" s="116">
        <v>7100</v>
      </c>
      <c r="C99" s="117" t="s">
        <v>83</v>
      </c>
      <c r="D99" s="84"/>
      <c r="E99" s="84"/>
    </row>
    <row r="100" spans="2:5" ht="14.4" customHeight="1" x14ac:dyDescent="0.35">
      <c r="B100" s="116"/>
      <c r="C100" s="117"/>
      <c r="D100" s="84"/>
      <c r="E100" s="84"/>
    </row>
    <row r="101" spans="2:5" ht="14.4" customHeight="1" x14ac:dyDescent="0.35">
      <c r="B101" s="114">
        <v>8000</v>
      </c>
      <c r="C101" s="115" t="s">
        <v>84</v>
      </c>
      <c r="D101" s="84"/>
      <c r="E101" s="84"/>
    </row>
    <row r="102" spans="2:5" ht="14.4" customHeight="1" x14ac:dyDescent="0.35">
      <c r="B102" s="116">
        <v>8100</v>
      </c>
      <c r="C102" s="117" t="s">
        <v>85</v>
      </c>
      <c r="D102" s="84"/>
      <c r="E102" s="84"/>
    </row>
    <row r="103" spans="2:5" ht="14.4" customHeight="1" x14ac:dyDescent="0.35">
      <c r="B103" s="116">
        <v>8200</v>
      </c>
      <c r="C103" s="117" t="s">
        <v>86</v>
      </c>
      <c r="D103" s="84"/>
      <c r="E103" s="84"/>
    </row>
    <row r="104" spans="2:5" s="1" customFormat="1" ht="14.5" x14ac:dyDescent="0.35"/>
    <row r="105" spans="2:5" s="1" customFormat="1" ht="14.5" x14ac:dyDescent="0.35"/>
    <row r="106" spans="2:5" ht="14.4" hidden="1" customHeight="1" x14ac:dyDescent="0.35">
      <c r="B106" s="1"/>
      <c r="C106" s="1"/>
      <c r="D106" s="1"/>
      <c r="E106" s="1"/>
    </row>
    <row r="107" spans="2:5" ht="14.4" hidden="1" customHeight="1" x14ac:dyDescent="0.35">
      <c r="B107" s="1"/>
      <c r="C107" s="1"/>
      <c r="D107" s="1"/>
      <c r="E107" s="1"/>
    </row>
    <row r="108" spans="2:5" ht="14.4" hidden="1" customHeight="1" x14ac:dyDescent="0.35">
      <c r="B108" s="1"/>
      <c r="C108" s="1"/>
      <c r="D108" s="1"/>
      <c r="E108" s="1"/>
    </row>
    <row r="109" spans="2:5" ht="14.4" hidden="1" customHeight="1" x14ac:dyDescent="0.35">
      <c r="B109" s="1"/>
      <c r="C109" s="1"/>
      <c r="D109" s="1"/>
      <c r="E109" s="1"/>
    </row>
    <row r="110" spans="2:5" ht="14.4" hidden="1" customHeight="1" x14ac:dyDescent="0.35">
      <c r="B110" s="1"/>
      <c r="C110" s="1"/>
      <c r="D110" s="1"/>
      <c r="E110" s="1"/>
    </row>
    <row r="111" spans="2:5" ht="14.4" hidden="1" customHeight="1" x14ac:dyDescent="0.35">
      <c r="B111" s="1"/>
      <c r="C111" s="1"/>
      <c r="D111" s="1"/>
      <c r="E111" s="1"/>
    </row>
    <row r="112" spans="2:5" ht="14.4" hidden="1" customHeight="1" x14ac:dyDescent="0.35">
      <c r="B112" s="1"/>
      <c r="C112" s="1"/>
      <c r="D112" s="1"/>
      <c r="E112" s="1"/>
    </row>
    <row r="113" spans="2:5" ht="14.4" hidden="1" customHeight="1" x14ac:dyDescent="0.35">
      <c r="B113" s="1"/>
      <c r="C113" s="1"/>
      <c r="D113" s="1"/>
      <c r="E113" s="1"/>
    </row>
    <row r="114" spans="2:5" ht="14.4" hidden="1" customHeight="1" x14ac:dyDescent="0.35">
      <c r="B114" s="1"/>
      <c r="C114" s="1"/>
      <c r="D114" s="1"/>
      <c r="E114" s="1"/>
    </row>
    <row r="115" spans="2:5" ht="14.4" hidden="1" customHeight="1" x14ac:dyDescent="0.35">
      <c r="B115" s="1"/>
      <c r="C115" s="1"/>
      <c r="D115" s="1"/>
      <c r="E115" s="1"/>
    </row>
    <row r="116" spans="2:5" ht="14.4" hidden="1" customHeight="1" x14ac:dyDescent="0.35">
      <c r="B116" s="1"/>
      <c r="C116" s="1"/>
      <c r="D116" s="1"/>
      <c r="E116" s="1"/>
    </row>
    <row r="117" spans="2:5" ht="14.4" hidden="1" customHeight="1" x14ac:dyDescent="0.35">
      <c r="B117" s="1"/>
      <c r="C117" s="1"/>
      <c r="D117" s="1"/>
      <c r="E117" s="1"/>
    </row>
    <row r="118" spans="2:5" ht="14.5" hidden="1" x14ac:dyDescent="0.35">
      <c r="B118" s="1"/>
      <c r="C118" s="1"/>
      <c r="D118" s="1"/>
      <c r="E118" s="1"/>
    </row>
    <row r="119" spans="2:5" ht="14.5" hidden="1" x14ac:dyDescent="0.35">
      <c r="B119" s="1"/>
      <c r="C119" s="1"/>
      <c r="D119" s="1"/>
      <c r="E119" s="1"/>
    </row>
    <row r="120" spans="2:5" ht="14.5" hidden="1" x14ac:dyDescent="0.35">
      <c r="B120" s="1"/>
      <c r="C120" s="1"/>
      <c r="D120" s="1"/>
      <c r="E120" s="1"/>
    </row>
    <row r="121" spans="2:5" ht="14.5" hidden="1" x14ac:dyDescent="0.35">
      <c r="B121" s="1"/>
      <c r="C121" s="1"/>
      <c r="D121" s="1"/>
      <c r="E121" s="1"/>
    </row>
    <row r="122" spans="2:5" ht="14.5" hidden="1" x14ac:dyDescent="0.35">
      <c r="B122" s="1"/>
      <c r="C122" s="1"/>
      <c r="D122" s="1"/>
      <c r="E122" s="1"/>
    </row>
    <row r="123" spans="2:5" ht="14.5" hidden="1" x14ac:dyDescent="0.35">
      <c r="B123" s="1"/>
      <c r="C123" s="1"/>
      <c r="D123" s="1"/>
      <c r="E123" s="1"/>
    </row>
    <row r="124" spans="2:5" ht="14.5" hidden="1" x14ac:dyDescent="0.35">
      <c r="B124" s="1"/>
      <c r="C124" s="1"/>
      <c r="D124" s="1"/>
      <c r="E124" s="1"/>
    </row>
    <row r="125" spans="2:5" ht="14.5" hidden="1" x14ac:dyDescent="0.35">
      <c r="B125" s="1"/>
      <c r="C125" s="1"/>
      <c r="D125" s="1"/>
      <c r="E125" s="1"/>
    </row>
    <row r="126" spans="2:5" ht="14.5" hidden="1" x14ac:dyDescent="0.35">
      <c r="B126" s="1"/>
      <c r="C126" s="1"/>
      <c r="D126" s="1"/>
      <c r="E126" s="1"/>
    </row>
    <row r="127" spans="2:5" ht="14.5" hidden="1" x14ac:dyDescent="0.35">
      <c r="B127" s="1"/>
      <c r="C127" s="1"/>
      <c r="D127" s="1"/>
      <c r="E127" s="1"/>
    </row>
    <row r="128" spans="2:5" ht="14.5" hidden="1" x14ac:dyDescent="0.35">
      <c r="B128" s="1"/>
      <c r="C128" s="1"/>
      <c r="D128" s="1"/>
      <c r="E128" s="1"/>
    </row>
    <row r="129" spans="2:5" ht="14.5" hidden="1" x14ac:dyDescent="0.35">
      <c r="B129" s="1"/>
      <c r="C129" s="1"/>
      <c r="D129" s="1"/>
      <c r="E129" s="1"/>
    </row>
    <row r="130" spans="2:5" ht="14.5" hidden="1" x14ac:dyDescent="0.35">
      <c r="B130" s="1"/>
      <c r="C130" s="1"/>
      <c r="D130" s="1"/>
      <c r="E130" s="1"/>
    </row>
    <row r="131" spans="2:5" ht="14.5" hidden="1" x14ac:dyDescent="0.35">
      <c r="B131" s="1"/>
      <c r="C131" s="1"/>
      <c r="D131" s="1"/>
      <c r="E131" s="1"/>
    </row>
    <row r="132" spans="2:5" ht="14.5" hidden="1" x14ac:dyDescent="0.35">
      <c r="B132" s="1"/>
      <c r="C132" s="1"/>
      <c r="D132" s="1"/>
      <c r="E132" s="1"/>
    </row>
    <row r="133" spans="2:5" ht="14.5" hidden="1" x14ac:dyDescent="0.35">
      <c r="B133" s="1"/>
      <c r="C133" s="1"/>
      <c r="D133" s="1"/>
      <c r="E133" s="1"/>
    </row>
    <row r="134" spans="2:5" ht="14.5" hidden="1" x14ac:dyDescent="0.35">
      <c r="B134" s="1"/>
      <c r="C134" s="1"/>
      <c r="D134" s="1"/>
      <c r="E134" s="1"/>
    </row>
    <row r="135" spans="2:5" ht="14.5" hidden="1" x14ac:dyDescent="0.35">
      <c r="B135" s="1"/>
      <c r="C135" s="1"/>
      <c r="D135" s="1"/>
      <c r="E135" s="1"/>
    </row>
    <row r="136" spans="2:5" ht="14.5" hidden="1" x14ac:dyDescent="0.35">
      <c r="B136" s="1"/>
      <c r="C136" s="1"/>
      <c r="D136" s="1"/>
      <c r="E136" s="1"/>
    </row>
    <row r="137" spans="2:5" ht="14.5" hidden="1" x14ac:dyDescent="0.35">
      <c r="B137" s="1"/>
      <c r="C137" s="1"/>
      <c r="D137" s="1"/>
      <c r="E137" s="1"/>
    </row>
    <row r="138" spans="2:5" ht="14.5" hidden="1" x14ac:dyDescent="0.35">
      <c r="B138" s="1"/>
      <c r="C138" s="1"/>
      <c r="D138" s="1"/>
      <c r="E138" s="1"/>
    </row>
    <row r="139" spans="2:5" ht="14.5" hidden="1" x14ac:dyDescent="0.35">
      <c r="B139" s="1"/>
      <c r="C139" s="1"/>
      <c r="D139" s="1"/>
      <c r="E139" s="1"/>
    </row>
    <row r="140" spans="2:5" ht="14.5" hidden="1" x14ac:dyDescent="0.35">
      <c r="B140" s="1"/>
      <c r="C140" s="1"/>
      <c r="D140" s="1"/>
      <c r="E140" s="1"/>
    </row>
    <row r="141" spans="2:5" ht="14.5" hidden="1" x14ac:dyDescent="0.35">
      <c r="B141" s="1"/>
      <c r="C141" s="1"/>
      <c r="D141" s="1"/>
      <c r="E141" s="1"/>
    </row>
    <row r="142" spans="2:5" ht="14.5" hidden="1" x14ac:dyDescent="0.35">
      <c r="B142" s="1"/>
      <c r="C142" s="1"/>
      <c r="D142" s="1"/>
      <c r="E142" s="1"/>
    </row>
    <row r="143" spans="2:5" ht="14.5" hidden="1" x14ac:dyDescent="0.35">
      <c r="B143" s="1"/>
      <c r="C143" s="1"/>
      <c r="D143" s="1"/>
      <c r="E143" s="1"/>
    </row>
    <row r="144" spans="2:5" ht="14.5" hidden="1" x14ac:dyDescent="0.35">
      <c r="B144" s="1"/>
      <c r="C144" s="1"/>
      <c r="D144" s="1"/>
      <c r="E144" s="1"/>
    </row>
    <row r="145" spans="2:5" ht="14.5" hidden="1" x14ac:dyDescent="0.35">
      <c r="B145" s="1"/>
      <c r="C145" s="1"/>
      <c r="D145" s="1"/>
      <c r="E145" s="1"/>
    </row>
    <row r="146" spans="2:5" ht="14.5" hidden="1" x14ac:dyDescent="0.35">
      <c r="B146" s="1"/>
      <c r="C146" s="1"/>
      <c r="D146" s="1"/>
      <c r="E146" s="1"/>
    </row>
    <row r="147" spans="2:5" ht="14.5" hidden="1" x14ac:dyDescent="0.35">
      <c r="B147" s="1"/>
      <c r="C147" s="1"/>
      <c r="D147" s="1"/>
      <c r="E147" s="1"/>
    </row>
    <row r="148" spans="2:5" ht="14.5" hidden="1" x14ac:dyDescent="0.35">
      <c r="B148" s="1"/>
      <c r="C148" s="1"/>
      <c r="D148" s="1"/>
      <c r="E148" s="1"/>
    </row>
    <row r="149" spans="2:5" ht="14.5" hidden="1" x14ac:dyDescent="0.35">
      <c r="B149" s="1"/>
      <c r="C149" s="1"/>
      <c r="D149" s="1"/>
      <c r="E149" s="1"/>
    </row>
    <row r="150" spans="2:5" ht="14.5" hidden="1" x14ac:dyDescent="0.35">
      <c r="B150" s="1"/>
      <c r="C150" s="1"/>
      <c r="D150" s="1"/>
      <c r="E150" s="1"/>
    </row>
    <row r="151" spans="2:5" ht="14.5" hidden="1" x14ac:dyDescent="0.35">
      <c r="B151" s="1"/>
      <c r="C151" s="1"/>
      <c r="D151" s="1"/>
      <c r="E151" s="1"/>
    </row>
    <row r="152" spans="2:5" ht="14.5" hidden="1" x14ac:dyDescent="0.35">
      <c r="B152" s="1"/>
      <c r="C152" s="1"/>
      <c r="D152" s="1"/>
      <c r="E152" s="1"/>
    </row>
    <row r="153" spans="2:5" ht="14.5" hidden="1" x14ac:dyDescent="0.35">
      <c r="B153" s="1"/>
      <c r="C153" s="1"/>
      <c r="D153" s="1"/>
      <c r="E153" s="1"/>
    </row>
    <row r="154" spans="2:5" ht="14.5" hidden="1" x14ac:dyDescent="0.35">
      <c r="B154" s="1"/>
      <c r="C154" s="1"/>
      <c r="D154" s="1"/>
      <c r="E154" s="1"/>
    </row>
    <row r="155" spans="2:5" ht="14.5" hidden="1" x14ac:dyDescent="0.35">
      <c r="B155" s="1"/>
      <c r="C155" s="1"/>
      <c r="D155" s="1"/>
      <c r="E155" s="1"/>
    </row>
    <row r="156" spans="2:5" ht="14.5" hidden="1" x14ac:dyDescent="0.35">
      <c r="B156" s="1"/>
      <c r="C156" s="1"/>
      <c r="D156" s="1"/>
      <c r="E156" s="1"/>
    </row>
    <row r="157" spans="2:5" ht="14.5" hidden="1" x14ac:dyDescent="0.35">
      <c r="B157" s="1"/>
      <c r="C157" s="1"/>
      <c r="D157" s="1"/>
      <c r="E157" s="1"/>
    </row>
    <row r="158" spans="2:5" ht="14.5" hidden="1" x14ac:dyDescent="0.35">
      <c r="B158" s="1"/>
      <c r="C158" s="1"/>
      <c r="D158" s="1"/>
      <c r="E158" s="1"/>
    </row>
    <row r="159" spans="2:5" ht="14.5" hidden="1" x14ac:dyDescent="0.35">
      <c r="B159" s="1"/>
      <c r="C159" s="1"/>
      <c r="D159" s="1"/>
      <c r="E159" s="1"/>
    </row>
    <row r="160" spans="2:5" ht="14.5" hidden="1" x14ac:dyDescent="0.35">
      <c r="B160" s="1"/>
      <c r="C160" s="1"/>
      <c r="D160" s="1"/>
      <c r="E160" s="1"/>
    </row>
    <row r="161" spans="2:5" ht="14.5" hidden="1" x14ac:dyDescent="0.35">
      <c r="B161" s="1"/>
      <c r="C161" s="1"/>
      <c r="D161" s="1"/>
      <c r="E161" s="1"/>
    </row>
    <row r="162" spans="2:5" ht="14.5" hidden="1" x14ac:dyDescent="0.35">
      <c r="B162" s="1"/>
      <c r="C162" s="1"/>
      <c r="D162" s="1"/>
      <c r="E162" s="1"/>
    </row>
    <row r="163" spans="2:5" ht="14.5" hidden="1" x14ac:dyDescent="0.35">
      <c r="B163" s="1"/>
      <c r="C163" s="1"/>
      <c r="D163" s="1"/>
      <c r="E163" s="1"/>
    </row>
    <row r="164" spans="2:5" ht="14.5" hidden="1" x14ac:dyDescent="0.35">
      <c r="B164" s="1"/>
      <c r="C164" s="1"/>
      <c r="D164" s="1"/>
      <c r="E164" s="1"/>
    </row>
    <row r="165" spans="2:5" ht="14.5" hidden="1" x14ac:dyDescent="0.35">
      <c r="B165" s="1"/>
      <c r="C165" s="1"/>
      <c r="D165" s="1"/>
      <c r="E165" s="1"/>
    </row>
    <row r="166" spans="2:5" ht="14.5" hidden="1" x14ac:dyDescent="0.35">
      <c r="B166" s="1"/>
      <c r="C166" s="1"/>
      <c r="D166" s="1"/>
      <c r="E166" s="1"/>
    </row>
    <row r="167" spans="2:5" ht="14.5" hidden="1" x14ac:dyDescent="0.35">
      <c r="B167" s="1"/>
      <c r="C167" s="1"/>
      <c r="D167" s="1"/>
      <c r="E167" s="1"/>
    </row>
    <row r="168" spans="2:5" ht="14.5" hidden="1" x14ac:dyDescent="0.35">
      <c r="B168" s="1"/>
      <c r="C168" s="1"/>
      <c r="D168" s="1"/>
      <c r="E168" s="1"/>
    </row>
    <row r="169" spans="2:5" ht="14.5" hidden="1" x14ac:dyDescent="0.35">
      <c r="B169" s="1"/>
      <c r="C169" s="1"/>
      <c r="D169" s="1"/>
      <c r="E169" s="1"/>
    </row>
    <row r="170" spans="2:5" ht="14.5" hidden="1" x14ac:dyDescent="0.35">
      <c r="B170" s="1"/>
      <c r="C170" s="1"/>
      <c r="D170" s="1"/>
      <c r="E170" s="1"/>
    </row>
    <row r="171" spans="2:5" ht="14.5" hidden="1" x14ac:dyDescent="0.35">
      <c r="B171" s="1"/>
      <c r="C171" s="1"/>
      <c r="D171" s="1"/>
      <c r="E171" s="1"/>
    </row>
    <row r="172" spans="2:5" ht="14.5" hidden="1" x14ac:dyDescent="0.35">
      <c r="B172" s="1"/>
      <c r="C172" s="1"/>
      <c r="D172" s="1"/>
      <c r="E172" s="1"/>
    </row>
    <row r="173" spans="2:5" ht="14.5" hidden="1" x14ac:dyDescent="0.35">
      <c r="B173" s="1"/>
      <c r="C173" s="1"/>
      <c r="D173" s="1"/>
      <c r="E173" s="1"/>
    </row>
    <row r="174" spans="2:5" ht="14.5" hidden="1" x14ac:dyDescent="0.35">
      <c r="B174" s="1"/>
      <c r="C174" s="1"/>
      <c r="D174" s="1"/>
      <c r="E174" s="1"/>
    </row>
    <row r="175" spans="2:5" ht="14.5" hidden="1" x14ac:dyDescent="0.35">
      <c r="B175" s="1"/>
      <c r="C175" s="1"/>
      <c r="D175" s="1"/>
      <c r="E175" s="1"/>
    </row>
    <row r="176" spans="2:5" ht="14.5" hidden="1" x14ac:dyDescent="0.35">
      <c r="B176" s="1"/>
      <c r="C176" s="1"/>
      <c r="D176" s="1"/>
      <c r="E176" s="1"/>
    </row>
    <row r="177" spans="2:5" ht="14.5" hidden="1" x14ac:dyDescent="0.35">
      <c r="B177" s="1"/>
      <c r="C177" s="1"/>
      <c r="D177" s="1"/>
      <c r="E177" s="1"/>
    </row>
    <row r="178" spans="2:5" ht="14.5" hidden="1" x14ac:dyDescent="0.35">
      <c r="B178" s="1"/>
      <c r="C178" s="1"/>
      <c r="D178" s="1"/>
      <c r="E178" s="1"/>
    </row>
    <row r="179" spans="2:5" ht="14.5" hidden="1" x14ac:dyDescent="0.35">
      <c r="B179" s="1"/>
      <c r="C179" s="1"/>
      <c r="D179" s="1"/>
      <c r="E179" s="1"/>
    </row>
    <row r="180" spans="2:5" ht="14.5" hidden="1" x14ac:dyDescent="0.35">
      <c r="B180" s="1"/>
      <c r="C180" s="1"/>
      <c r="D180" s="1"/>
      <c r="E180" s="1"/>
    </row>
    <row r="181" spans="2:5" ht="14.5" hidden="1" x14ac:dyDescent="0.35">
      <c r="B181" s="1"/>
      <c r="C181" s="1"/>
      <c r="D181" s="1"/>
      <c r="E181" s="1"/>
    </row>
    <row r="182" spans="2:5" ht="14.5" hidden="1" x14ac:dyDescent="0.35">
      <c r="B182" s="1"/>
      <c r="C182" s="1"/>
      <c r="D182" s="1"/>
      <c r="E182" s="1"/>
    </row>
    <row r="183" spans="2:5" ht="14.5" hidden="1" x14ac:dyDescent="0.35">
      <c r="B183" s="1"/>
      <c r="C183" s="1"/>
      <c r="D183" s="1"/>
      <c r="E183" s="1"/>
    </row>
    <row r="184" spans="2:5" ht="14.5" hidden="1" x14ac:dyDescent="0.35">
      <c r="B184" s="1"/>
      <c r="C184" s="1"/>
      <c r="D184" s="1"/>
      <c r="E184" s="1"/>
    </row>
    <row r="185" spans="2:5" ht="14.5" hidden="1" x14ac:dyDescent="0.35">
      <c r="B185" s="1"/>
      <c r="C185" s="1"/>
      <c r="D185" s="1"/>
      <c r="E185" s="1"/>
    </row>
    <row r="186" spans="2:5" ht="14.5" hidden="1" x14ac:dyDescent="0.35"/>
    <row r="187" spans="2:5" ht="14.5" hidden="1" x14ac:dyDescent="0.35"/>
    <row r="188" spans="2:5" ht="14.5" hidden="1" x14ac:dyDescent="0.35"/>
    <row r="189" spans="2:5" ht="14.5" hidden="1" x14ac:dyDescent="0.35"/>
    <row r="190" spans="2:5" ht="14.5" hidden="1" x14ac:dyDescent="0.35"/>
    <row r="191" spans="2:5" ht="14.5" hidden="1" x14ac:dyDescent="0.35"/>
    <row r="192" spans="2:5" ht="14.5" hidden="1" x14ac:dyDescent="0.35"/>
    <row r="193" ht="14.5" hidden="1" x14ac:dyDescent="0.35"/>
    <row r="194" ht="14.5" hidden="1" x14ac:dyDescent="0.35"/>
    <row r="195" ht="14.5" hidden="1" x14ac:dyDescent="0.35"/>
    <row r="196" ht="14.5" hidden="1" x14ac:dyDescent="0.35"/>
    <row r="197" ht="14.5" hidden="1" x14ac:dyDescent="0.35"/>
    <row r="198" ht="14.5" hidden="1" x14ac:dyDescent="0.35"/>
    <row r="199" ht="14.5" hidden="1" x14ac:dyDescent="0.35"/>
    <row r="200" ht="14.5" hidden="1" x14ac:dyDescent="0.35"/>
    <row r="201" ht="14.5" hidden="1" x14ac:dyDescent="0.35"/>
    <row r="202" ht="14.5" hidden="1" x14ac:dyDescent="0.35"/>
    <row r="203" ht="14.5" hidden="1" x14ac:dyDescent="0.35"/>
    <row r="204" ht="14.5" hidden="1" x14ac:dyDescent="0.35"/>
    <row r="205" ht="14.5" hidden="1" x14ac:dyDescent="0.35"/>
    <row r="206" ht="14.5" hidden="1" x14ac:dyDescent="0.35"/>
    <row r="207" ht="14.5" hidden="1" x14ac:dyDescent="0.35"/>
    <row r="208" ht="14.5" hidden="1" x14ac:dyDescent="0.35"/>
    <row r="209" ht="14.5" hidden="1" x14ac:dyDescent="0.35"/>
    <row r="210" ht="14.5" hidden="1" x14ac:dyDescent="0.35"/>
    <row r="211" ht="14.5" hidden="1" x14ac:dyDescent="0.35"/>
    <row r="212" ht="14.5" hidden="1" x14ac:dyDescent="0.35"/>
    <row r="213" ht="14.5" hidden="1" x14ac:dyDescent="0.35"/>
    <row r="214" ht="14.5" hidden="1" x14ac:dyDescent="0.35"/>
    <row r="215" ht="14.5" hidden="1" x14ac:dyDescent="0.35"/>
    <row r="216" ht="14.5" hidden="1" x14ac:dyDescent="0.35"/>
    <row r="217" ht="14.5" hidden="1" x14ac:dyDescent="0.35"/>
    <row r="218" ht="14.5" hidden="1" x14ac:dyDescent="0.35"/>
    <row r="219" ht="14.5" hidden="1" x14ac:dyDescent="0.35"/>
    <row r="220" ht="14.5" hidden="1" x14ac:dyDescent="0.35"/>
    <row r="221" ht="14.5" hidden="1" x14ac:dyDescent="0.35"/>
    <row r="222" ht="14.5" hidden="1" x14ac:dyDescent="0.35"/>
    <row r="223" ht="14.5" hidden="1" x14ac:dyDescent="0.35"/>
    <row r="224" ht="14.5" hidden="1" x14ac:dyDescent="0.35"/>
    <row r="225" ht="14.5" hidden="1" x14ac:dyDescent="0.35"/>
    <row r="226" ht="14.5" hidden="1" x14ac:dyDescent="0.35"/>
    <row r="227" ht="14.5" hidden="1" x14ac:dyDescent="0.35"/>
    <row r="228" ht="14.5" hidden="1" x14ac:dyDescent="0.35"/>
    <row r="229" ht="14.5" hidden="1" x14ac:dyDescent="0.35"/>
    <row r="230" ht="14.5" hidden="1" x14ac:dyDescent="0.35"/>
    <row r="231" ht="14.5" hidden="1" x14ac:dyDescent="0.35"/>
    <row r="232" ht="14.5" hidden="1" x14ac:dyDescent="0.35"/>
    <row r="233" ht="14.5" hidden="1" x14ac:dyDescent="0.35"/>
    <row r="234" ht="14.5" hidden="1" x14ac:dyDescent="0.35"/>
    <row r="235" ht="14.5" hidden="1" x14ac:dyDescent="0.35"/>
    <row r="236" ht="14.5" hidden="1" x14ac:dyDescent="0.35"/>
    <row r="237" ht="14.5" hidden="1" x14ac:dyDescent="0.35"/>
    <row r="238" ht="14.5" hidden="1" x14ac:dyDescent="0.35"/>
    <row r="239" ht="14.5" hidden="1" x14ac:dyDescent="0.35"/>
    <row r="240" ht="14.5" hidden="1" x14ac:dyDescent="0.35"/>
    <row r="241" ht="14.5" hidden="1" x14ac:dyDescent="0.35"/>
    <row r="242" ht="14.5" hidden="1" x14ac:dyDescent="0.35"/>
    <row r="243" ht="14.5" hidden="1" x14ac:dyDescent="0.35"/>
    <row r="244" ht="14.5" hidden="1" x14ac:dyDescent="0.35"/>
    <row r="245" ht="14.5" hidden="1" x14ac:dyDescent="0.35"/>
    <row r="246" ht="14.5" hidden="1" x14ac:dyDescent="0.35"/>
    <row r="247" ht="14.5" hidden="1" x14ac:dyDescent="0.35"/>
    <row r="248" ht="14.5" hidden="1" x14ac:dyDescent="0.35"/>
    <row r="249" ht="14.5" hidden="1" x14ac:dyDescent="0.35"/>
    <row r="250" ht="14.5" hidden="1" x14ac:dyDescent="0.35"/>
    <row r="251" ht="14.5" hidden="1" x14ac:dyDescent="0.35"/>
    <row r="252" ht="14.5" hidden="1" x14ac:dyDescent="0.35"/>
    <row r="253" ht="14.5" hidden="1" x14ac:dyDescent="0.35"/>
    <row r="254" ht="14.5" hidden="1" x14ac:dyDescent="0.35"/>
    <row r="255" ht="14.5" hidden="1" x14ac:dyDescent="0.35"/>
    <row r="256" ht="14.5" hidden="1" x14ac:dyDescent="0.35"/>
    <row r="257" ht="14.5" hidden="1" x14ac:dyDescent="0.35"/>
    <row r="258" ht="14.5" hidden="1" x14ac:dyDescent="0.35"/>
    <row r="259" ht="14.5" hidden="1" x14ac:dyDescent="0.35"/>
    <row r="260" ht="14.5" hidden="1" x14ac:dyDescent="0.35"/>
    <row r="261" ht="14.5" hidden="1" x14ac:dyDescent="0.35"/>
    <row r="262" ht="14.5" hidden="1" x14ac:dyDescent="0.35"/>
    <row r="263" ht="14.5" hidden="1" x14ac:dyDescent="0.35"/>
    <row r="264" ht="14.5" hidden="1" x14ac:dyDescent="0.35"/>
    <row r="265" ht="14.5" hidden="1" x14ac:dyDescent="0.35"/>
    <row r="266" ht="14.5" hidden="1" x14ac:dyDescent="0.35"/>
    <row r="267" ht="14.5" hidden="1" x14ac:dyDescent="0.35"/>
    <row r="268" ht="14.5" hidden="1" x14ac:dyDescent="0.35"/>
    <row r="269" ht="14.5" hidden="1" x14ac:dyDescent="0.35"/>
    <row r="270" ht="14.5" hidden="1" x14ac:dyDescent="0.35"/>
    <row r="271" ht="14.5" hidden="1" x14ac:dyDescent="0.35"/>
    <row r="272" ht="14.5" hidden="1" x14ac:dyDescent="0.35"/>
    <row r="273" ht="14.5" hidden="1" x14ac:dyDescent="0.35"/>
    <row r="274" ht="14.5" hidden="1" x14ac:dyDescent="0.35"/>
    <row r="275" ht="14.5" hidden="1" x14ac:dyDescent="0.35"/>
    <row r="276" ht="14.5" hidden="1" x14ac:dyDescent="0.35"/>
    <row r="277" ht="14.5" hidden="1" x14ac:dyDescent="0.35"/>
    <row r="278" ht="14.5" hidden="1" x14ac:dyDescent="0.35"/>
    <row r="279" ht="14.5" hidden="1" x14ac:dyDescent="0.35"/>
    <row r="280" ht="14.5" hidden="1" x14ac:dyDescent="0.35"/>
    <row r="281" ht="14.5" hidden="1" x14ac:dyDescent="0.35"/>
    <row r="282" ht="14.5" hidden="1" x14ac:dyDescent="0.35"/>
    <row r="283" ht="14.5" hidden="1" x14ac:dyDescent="0.35"/>
    <row r="284" ht="14.5" hidden="1" x14ac:dyDescent="0.35"/>
    <row r="285" ht="14.5" hidden="1" x14ac:dyDescent="0.35"/>
    <row r="286" ht="14.5" hidden="1" x14ac:dyDescent="0.35"/>
    <row r="287" ht="14.5" hidden="1" x14ac:dyDescent="0.35"/>
    <row r="288" ht="14.5" hidden="1" x14ac:dyDescent="0.35"/>
    <row r="289" ht="14.5" hidden="1" x14ac:dyDescent="0.35"/>
    <row r="290" ht="14.5" hidden="1" x14ac:dyDescent="0.35"/>
    <row r="291" ht="14.5" hidden="1" x14ac:dyDescent="0.35"/>
    <row r="292" ht="14.5" hidden="1" x14ac:dyDescent="0.35"/>
    <row r="293" ht="14.5" hidden="1" x14ac:dyDescent="0.35"/>
    <row r="294" ht="14.5" hidden="1" x14ac:dyDescent="0.35"/>
    <row r="295" ht="14.5" hidden="1" x14ac:dyDescent="0.35"/>
    <row r="296" ht="14.5" hidden="1" x14ac:dyDescent="0.35"/>
    <row r="297" ht="14.5" hidden="1" x14ac:dyDescent="0.35"/>
    <row r="298" ht="14.5" hidden="1" x14ac:dyDescent="0.35"/>
    <row r="299" ht="14.5" hidden="1" x14ac:dyDescent="0.35"/>
    <row r="300" ht="14.5" hidden="1" x14ac:dyDescent="0.35"/>
    <row r="301" ht="14.5" hidden="1" x14ac:dyDescent="0.35"/>
    <row r="302" ht="14.5" hidden="1" x14ac:dyDescent="0.35"/>
    <row r="303" ht="14.5" hidden="1" x14ac:dyDescent="0.35"/>
    <row r="304" ht="14.5" hidden="1" x14ac:dyDescent="0.35"/>
    <row r="305" ht="14.5" hidden="1" x14ac:dyDescent="0.35"/>
    <row r="306" ht="14.5" hidden="1" x14ac:dyDescent="0.35"/>
    <row r="307" ht="14.5" hidden="1" x14ac:dyDescent="0.35"/>
    <row r="308" ht="14.5" hidden="1" x14ac:dyDescent="0.35"/>
    <row r="309" ht="14.5" hidden="1" x14ac:dyDescent="0.35"/>
    <row r="310" ht="14.5" hidden="1" x14ac:dyDescent="0.35"/>
    <row r="311" ht="14.5" hidden="1" x14ac:dyDescent="0.35"/>
    <row r="312" ht="14.5" hidden="1" x14ac:dyDescent="0.35"/>
    <row r="313" ht="14.5" hidden="1" x14ac:dyDescent="0.35"/>
    <row r="314" ht="14.5" hidden="1" x14ac:dyDescent="0.35"/>
    <row r="315" ht="14.5" hidden="1" x14ac:dyDescent="0.35"/>
    <row r="316" ht="14.5" hidden="1" x14ac:dyDescent="0.35"/>
    <row r="317" ht="14.5" hidden="1" x14ac:dyDescent="0.35"/>
    <row r="318" ht="14.5" hidden="1" x14ac:dyDescent="0.35"/>
    <row r="319" ht="14.5" hidden="1" x14ac:dyDescent="0.35"/>
    <row r="320" ht="14.5" hidden="1" x14ac:dyDescent="0.35"/>
    <row r="321" ht="14.5" hidden="1" x14ac:dyDescent="0.35"/>
    <row r="322" ht="14.5" hidden="1" x14ac:dyDescent="0.35"/>
    <row r="323" ht="14.5" hidden="1" x14ac:dyDescent="0.35"/>
    <row r="324" ht="14.5" hidden="1" x14ac:dyDescent="0.35"/>
    <row r="325" ht="14.5" hidden="1" x14ac:dyDescent="0.35"/>
    <row r="326" ht="14.5" hidden="1" x14ac:dyDescent="0.35"/>
    <row r="327" ht="14.5" hidden="1" x14ac:dyDescent="0.35"/>
    <row r="328" ht="14.5" hidden="1" x14ac:dyDescent="0.35"/>
    <row r="329" ht="14.5" hidden="1" x14ac:dyDescent="0.35"/>
    <row r="330" ht="14.5" hidden="1" x14ac:dyDescent="0.35"/>
    <row r="331" ht="14.5" hidden="1" x14ac:dyDescent="0.35"/>
    <row r="332" ht="14.5" hidden="1" x14ac:dyDescent="0.35"/>
    <row r="333" ht="14.5" hidden="1" x14ac:dyDescent="0.35"/>
    <row r="334" ht="14.5" hidden="1" x14ac:dyDescent="0.35"/>
    <row r="335" ht="14.5" hidden="1" x14ac:dyDescent="0.35"/>
    <row r="336" ht="14.5" hidden="1" x14ac:dyDescent="0.35"/>
    <row r="337" ht="14.5" hidden="1" x14ac:dyDescent="0.35"/>
    <row r="338" ht="14.5" hidden="1" x14ac:dyDescent="0.35"/>
    <row r="339" ht="14.5" hidden="1" x14ac:dyDescent="0.35"/>
    <row r="340" ht="14.5" hidden="1" x14ac:dyDescent="0.35"/>
    <row r="341" ht="14.5" hidden="1" x14ac:dyDescent="0.35"/>
    <row r="342" ht="14.5" hidden="1" x14ac:dyDescent="0.35"/>
    <row r="343" ht="14.5" hidden="1" x14ac:dyDescent="0.35"/>
    <row r="344" ht="14.5" hidden="1" x14ac:dyDescent="0.35"/>
    <row r="345" ht="14.5" hidden="1" x14ac:dyDescent="0.35"/>
    <row r="346" ht="14.5" hidden="1" x14ac:dyDescent="0.35"/>
    <row r="347" ht="14.5" hidden="1" x14ac:dyDescent="0.35"/>
    <row r="348" ht="14.5" hidden="1" x14ac:dyDescent="0.35"/>
    <row r="349" ht="14.5" hidden="1" x14ac:dyDescent="0.35"/>
    <row r="350" ht="14.5" hidden="1" x14ac:dyDescent="0.35"/>
    <row r="351" ht="14.5" hidden="1" x14ac:dyDescent="0.35"/>
    <row r="352" ht="14.5" hidden="1" x14ac:dyDescent="0.35"/>
    <row r="353" ht="14.5" hidden="1" x14ac:dyDescent="0.35"/>
    <row r="354" ht="14.5" hidden="1" x14ac:dyDescent="0.35"/>
    <row r="355" ht="14.5" hidden="1" x14ac:dyDescent="0.35"/>
    <row r="356" ht="14.5" hidden="1" x14ac:dyDescent="0.35"/>
    <row r="357" ht="14.5" hidden="1" x14ac:dyDescent="0.35"/>
    <row r="358" ht="14.5" hidden="1" x14ac:dyDescent="0.35"/>
    <row r="359" ht="14.5" hidden="1" x14ac:dyDescent="0.35"/>
    <row r="360" ht="14.5" hidden="1" x14ac:dyDescent="0.35"/>
    <row r="361" ht="14.5" hidden="1" x14ac:dyDescent="0.35"/>
    <row r="362" ht="14.5" hidden="1" x14ac:dyDescent="0.35"/>
    <row r="363" ht="14.5" hidden="1" x14ac:dyDescent="0.35"/>
    <row r="364" ht="14.5" hidden="1" x14ac:dyDescent="0.35"/>
    <row r="365" ht="14.5" hidden="1" x14ac:dyDescent="0.35"/>
    <row r="366" ht="14.5" hidden="1" x14ac:dyDescent="0.35"/>
    <row r="367" ht="14.5" hidden="1" x14ac:dyDescent="0.35"/>
    <row r="368" ht="14.5" hidden="1" x14ac:dyDescent="0.35"/>
    <row r="369" ht="14.5" hidden="1" x14ac:dyDescent="0.35"/>
    <row r="370" ht="14.5" hidden="1" x14ac:dyDescent="0.35"/>
    <row r="371" ht="14.5" hidden="1" x14ac:dyDescent="0.35"/>
    <row r="372" ht="14.5" hidden="1" x14ac:dyDescent="0.35"/>
    <row r="373" ht="14.5" hidden="1" x14ac:dyDescent="0.35"/>
    <row r="374" ht="14.5" hidden="1" x14ac:dyDescent="0.35"/>
    <row r="375" ht="14.5" hidden="1" x14ac:dyDescent="0.35"/>
    <row r="376" ht="14.5" hidden="1" x14ac:dyDescent="0.35"/>
    <row r="377" ht="14.5" hidden="1" x14ac:dyDescent="0.35"/>
    <row r="378" ht="14.5" hidden="1" x14ac:dyDescent="0.35"/>
    <row r="379" ht="14.5" hidden="1" x14ac:dyDescent="0.35"/>
    <row r="380" ht="14.5" hidden="1" x14ac:dyDescent="0.35"/>
    <row r="381" ht="14.5" hidden="1" x14ac:dyDescent="0.35"/>
    <row r="382" ht="14.5" hidden="1" x14ac:dyDescent="0.35"/>
    <row r="383" ht="14.5" hidden="1" x14ac:dyDescent="0.35"/>
    <row r="384" ht="14.5" hidden="1" x14ac:dyDescent="0.35"/>
    <row r="385" ht="14.5" hidden="1" x14ac:dyDescent="0.35"/>
    <row r="386" ht="14.5" hidden="1" x14ac:dyDescent="0.35"/>
    <row r="387" ht="14.5" hidden="1" x14ac:dyDescent="0.35"/>
    <row r="388" ht="14.5" hidden="1" x14ac:dyDescent="0.35"/>
    <row r="389" ht="14.5" hidden="1" x14ac:dyDescent="0.35"/>
    <row r="390" ht="14.5" hidden="1" x14ac:dyDescent="0.35"/>
    <row r="391" ht="14.5" hidden="1" x14ac:dyDescent="0.35"/>
    <row r="392" ht="14.5" hidden="1" x14ac:dyDescent="0.35"/>
    <row r="393" ht="14.5" hidden="1" x14ac:dyDescent="0.35"/>
    <row r="394" ht="14.5" hidden="1" x14ac:dyDescent="0.35"/>
    <row r="395" ht="14.5" hidden="1" x14ac:dyDescent="0.35"/>
    <row r="396" ht="14.5" hidden="1" x14ac:dyDescent="0.35"/>
    <row r="397" ht="14.5" hidden="1" x14ac:dyDescent="0.35"/>
    <row r="398" ht="14.5" hidden="1" x14ac:dyDescent="0.35"/>
    <row r="399" ht="14.5" hidden="1" x14ac:dyDescent="0.35"/>
    <row r="400" ht="14.5" hidden="1" x14ac:dyDescent="0.35"/>
    <row r="401" ht="14.5" hidden="1" x14ac:dyDescent="0.35"/>
    <row r="402" ht="14.5" hidden="1" x14ac:dyDescent="0.35"/>
    <row r="403" ht="14.5" hidden="1" x14ac:dyDescent="0.35"/>
    <row r="404" ht="14.5" hidden="1" x14ac:dyDescent="0.35"/>
    <row r="405" ht="14.5" hidden="1" x14ac:dyDescent="0.35"/>
    <row r="406" ht="14.5" hidden="1" x14ac:dyDescent="0.35"/>
    <row r="407" ht="14.5" hidden="1" x14ac:dyDescent="0.35"/>
    <row r="408" ht="14.5" hidden="1" x14ac:dyDescent="0.35"/>
    <row r="409" ht="14.5" hidden="1" x14ac:dyDescent="0.35"/>
    <row r="410" ht="14.5" hidden="1" x14ac:dyDescent="0.35"/>
    <row r="411" ht="14.5" hidden="1" x14ac:dyDescent="0.35"/>
    <row r="412" ht="14.5" hidden="1" x14ac:dyDescent="0.35"/>
    <row r="413" ht="14.5" hidden="1" x14ac:dyDescent="0.35"/>
    <row r="414" ht="14.5" hidden="1" x14ac:dyDescent="0.35"/>
    <row r="415" ht="14.5" hidden="1" x14ac:dyDescent="0.35"/>
    <row r="416" ht="14.5" hidden="1" x14ac:dyDescent="0.35"/>
    <row r="417" ht="14.5" hidden="1" x14ac:dyDescent="0.35"/>
    <row r="418" ht="14.5" hidden="1" x14ac:dyDescent="0.35"/>
    <row r="419" ht="14.5" hidden="1" x14ac:dyDescent="0.35"/>
    <row r="420" ht="14.5" hidden="1" x14ac:dyDescent="0.35"/>
    <row r="421" ht="14.5" hidden="1" x14ac:dyDescent="0.35"/>
    <row r="422" ht="14.5" hidden="1" x14ac:dyDescent="0.35"/>
    <row r="423" ht="14.5" hidden="1" x14ac:dyDescent="0.35"/>
    <row r="424" ht="14.5" hidden="1" x14ac:dyDescent="0.35"/>
    <row r="425" ht="14.5" hidden="1" x14ac:dyDescent="0.35"/>
    <row r="426" ht="14.5" hidden="1" x14ac:dyDescent="0.35"/>
    <row r="427" ht="14.5" hidden="1" x14ac:dyDescent="0.35"/>
    <row r="428" ht="14.5" hidden="1" x14ac:dyDescent="0.35"/>
    <row r="429" ht="14.5" hidden="1" x14ac:dyDescent="0.35"/>
    <row r="430" ht="14.5" hidden="1" x14ac:dyDescent="0.35"/>
    <row r="431" ht="14.5" hidden="1" x14ac:dyDescent="0.35"/>
    <row r="432" ht="14.5" hidden="1" x14ac:dyDescent="0.35"/>
    <row r="433" ht="14.5" hidden="1" x14ac:dyDescent="0.35"/>
    <row r="434" ht="14.5" hidden="1" x14ac:dyDescent="0.35"/>
    <row r="435" ht="14.5" hidden="1" x14ac:dyDescent="0.35"/>
    <row r="436" ht="14.5" hidden="1" x14ac:dyDescent="0.35"/>
    <row r="437" ht="14.5" hidden="1" x14ac:dyDescent="0.35"/>
    <row r="438" ht="14.5" hidden="1" x14ac:dyDescent="0.35"/>
    <row r="439" ht="14.5" hidden="1" x14ac:dyDescent="0.35"/>
    <row r="440" ht="14.5" hidden="1" x14ac:dyDescent="0.35"/>
    <row r="441" ht="14.5" hidden="1" x14ac:dyDescent="0.35"/>
    <row r="442" ht="14.5" hidden="1" x14ac:dyDescent="0.35"/>
    <row r="443" ht="14.5" hidden="1" x14ac:dyDescent="0.35"/>
    <row r="444" ht="14.5" hidden="1" x14ac:dyDescent="0.35"/>
    <row r="445" ht="14.5" hidden="1" x14ac:dyDescent="0.35"/>
    <row r="446" ht="14.5" hidden="1" x14ac:dyDescent="0.35"/>
    <row r="447" ht="14.5" hidden="1" x14ac:dyDescent="0.35"/>
    <row r="448" ht="14.5" hidden="1" x14ac:dyDescent="0.35"/>
    <row r="449" ht="14.5" hidden="1" x14ac:dyDescent="0.35"/>
    <row r="450" ht="14.5" hidden="1" x14ac:dyDescent="0.35"/>
    <row r="451" ht="14.5" hidden="1" x14ac:dyDescent="0.35"/>
    <row r="452" ht="14.5" hidden="1" x14ac:dyDescent="0.35"/>
    <row r="453" ht="14.5" hidden="1" x14ac:dyDescent="0.35"/>
    <row r="454" ht="14.5" hidden="1" x14ac:dyDescent="0.35"/>
    <row r="455" ht="14.5" hidden="1" x14ac:dyDescent="0.35"/>
    <row r="456" ht="14.5" hidden="1" x14ac:dyDescent="0.35"/>
    <row r="457" ht="14.5" hidden="1" x14ac:dyDescent="0.35"/>
    <row r="458" ht="14.5" hidden="1" x14ac:dyDescent="0.35"/>
    <row r="459" ht="14.5" hidden="1" x14ac:dyDescent="0.35"/>
    <row r="460" ht="14.5" hidden="1" x14ac:dyDescent="0.35"/>
    <row r="461" ht="14.5" hidden="1" x14ac:dyDescent="0.35"/>
    <row r="462" ht="14.5" hidden="1" x14ac:dyDescent="0.35"/>
    <row r="463" ht="14.5" hidden="1" x14ac:dyDescent="0.35"/>
    <row r="464" ht="14.5" hidden="1" x14ac:dyDescent="0.35"/>
    <row r="465" ht="14.5" hidden="1" x14ac:dyDescent="0.35"/>
    <row r="466" ht="14.5" hidden="1" x14ac:dyDescent="0.35"/>
    <row r="467" ht="14.5" hidden="1" x14ac:dyDescent="0.35"/>
    <row r="468" ht="14.5" hidden="1" x14ac:dyDescent="0.35"/>
    <row r="469" ht="14.5" hidden="1" x14ac:dyDescent="0.35"/>
    <row r="470" ht="14.5" hidden="1" x14ac:dyDescent="0.35"/>
    <row r="471" ht="14.5" hidden="1" x14ac:dyDescent="0.35"/>
    <row r="472" ht="14.5" hidden="1" x14ac:dyDescent="0.35"/>
    <row r="473" ht="14.5" hidden="1" x14ac:dyDescent="0.35"/>
    <row r="474" ht="14.5" hidden="1" x14ac:dyDescent="0.35"/>
    <row r="475" ht="14.5" hidden="1" x14ac:dyDescent="0.35"/>
    <row r="476" ht="14.5" hidden="1" x14ac:dyDescent="0.35"/>
    <row r="477" ht="14.5" hidden="1" x14ac:dyDescent="0.35"/>
    <row r="478" ht="14.5" hidden="1" x14ac:dyDescent="0.35"/>
    <row r="479" ht="14.5" hidden="1" x14ac:dyDescent="0.35"/>
    <row r="480" ht="14.5" hidden="1" x14ac:dyDescent="0.35"/>
    <row r="481" ht="14.5" hidden="1" x14ac:dyDescent="0.35"/>
    <row r="482" ht="14.5" hidden="1" x14ac:dyDescent="0.35"/>
    <row r="483" ht="14.5" hidden="1" x14ac:dyDescent="0.35"/>
    <row r="484" ht="14.5" hidden="1" x14ac:dyDescent="0.35"/>
    <row r="485" ht="14.5" hidden="1" x14ac:dyDescent="0.35"/>
    <row r="486" ht="14.5" hidden="1" x14ac:dyDescent="0.35"/>
    <row r="487" ht="14.5" hidden="1" x14ac:dyDescent="0.35"/>
    <row r="488" ht="14.5" hidden="1" x14ac:dyDescent="0.35"/>
    <row r="489" ht="14.5" hidden="1" x14ac:dyDescent="0.35"/>
    <row r="490" ht="14.5" hidden="1" x14ac:dyDescent="0.35"/>
    <row r="491" ht="14.5" hidden="1" x14ac:dyDescent="0.35"/>
    <row r="492" ht="14.5" hidden="1" x14ac:dyDescent="0.35"/>
    <row r="493" ht="14.5" hidden="1" x14ac:dyDescent="0.35"/>
    <row r="494" ht="14.5" hidden="1" x14ac:dyDescent="0.35"/>
    <row r="495" ht="14.5" hidden="1" x14ac:dyDescent="0.35"/>
    <row r="496" ht="14.5" hidden="1" x14ac:dyDescent="0.35"/>
    <row r="497" ht="14.5" hidden="1" x14ac:dyDescent="0.35"/>
    <row r="498" ht="14.5" hidden="1" x14ac:dyDescent="0.35"/>
    <row r="499" ht="14.5" hidden="1" x14ac:dyDescent="0.35"/>
    <row r="500" ht="14.5" hidden="1" x14ac:dyDescent="0.35"/>
    <row r="501" ht="14.5" hidden="1" x14ac:dyDescent="0.35"/>
    <row r="502" ht="14.5" hidden="1" x14ac:dyDescent="0.35"/>
    <row r="503" ht="14.5" hidden="1" x14ac:dyDescent="0.35"/>
    <row r="504" ht="14.5" hidden="1" x14ac:dyDescent="0.35"/>
    <row r="505" ht="14.5" hidden="1" x14ac:dyDescent="0.35"/>
    <row r="506" ht="14.5" hidden="1" x14ac:dyDescent="0.35"/>
    <row r="507" ht="14.5" hidden="1" x14ac:dyDescent="0.35"/>
    <row r="508" ht="14.5" hidden="1" x14ac:dyDescent="0.35"/>
    <row r="509" ht="14.5" hidden="1" x14ac:dyDescent="0.35"/>
    <row r="510" ht="14.5" hidden="1" x14ac:dyDescent="0.35"/>
    <row r="511" ht="14.5" hidden="1" x14ac:dyDescent="0.35"/>
    <row r="512" ht="14.5" hidden="1" x14ac:dyDescent="0.35"/>
    <row r="513" ht="14.5" hidden="1" x14ac:dyDescent="0.35"/>
    <row r="514" ht="14.5" hidden="1" x14ac:dyDescent="0.35"/>
    <row r="515" ht="14.5" hidden="1" x14ac:dyDescent="0.35"/>
    <row r="516" ht="14.5" hidden="1" x14ac:dyDescent="0.35"/>
    <row r="517" ht="14.5" hidden="1" x14ac:dyDescent="0.35"/>
    <row r="518" ht="14.5" hidden="1" x14ac:dyDescent="0.35"/>
    <row r="519" ht="14.5" hidden="1" x14ac:dyDescent="0.35"/>
    <row r="520" ht="14.5" hidden="1" x14ac:dyDescent="0.35"/>
    <row r="521" ht="14.5" hidden="1" x14ac:dyDescent="0.35"/>
    <row r="522" ht="14.5" hidden="1" x14ac:dyDescent="0.35"/>
    <row r="523" ht="14.5" hidden="1" x14ac:dyDescent="0.35"/>
    <row r="524" ht="14.5" hidden="1" x14ac:dyDescent="0.35"/>
    <row r="525" ht="14.5" hidden="1" x14ac:dyDescent="0.35"/>
    <row r="526" ht="14.5" hidden="1" x14ac:dyDescent="0.35"/>
    <row r="527" ht="14.5" hidden="1" x14ac:dyDescent="0.35"/>
    <row r="528" ht="14.5" hidden="1" x14ac:dyDescent="0.35"/>
    <row r="529" ht="14.5" hidden="1" x14ac:dyDescent="0.35"/>
    <row r="530" ht="14.5" hidden="1" x14ac:dyDescent="0.35"/>
    <row r="531" ht="14.5" hidden="1" x14ac:dyDescent="0.35"/>
    <row r="532" ht="14.5" hidden="1" x14ac:dyDescent="0.35"/>
    <row r="533" ht="14.5" hidden="1" x14ac:dyDescent="0.35"/>
    <row r="534" ht="14.5" hidden="1" x14ac:dyDescent="0.35"/>
    <row r="535" ht="14.5" hidden="1" x14ac:dyDescent="0.35"/>
    <row r="536" ht="14.5" hidden="1" x14ac:dyDescent="0.35"/>
    <row r="537" ht="14.5" hidden="1" x14ac:dyDescent="0.35"/>
    <row r="538" ht="14.5" hidden="1" x14ac:dyDescent="0.35"/>
    <row r="539" ht="14.5" hidden="1" x14ac:dyDescent="0.35"/>
    <row r="540" ht="14.5" hidden="1" x14ac:dyDescent="0.35"/>
    <row r="541" ht="14.5" hidden="1" x14ac:dyDescent="0.35"/>
    <row r="542" ht="14.5" hidden="1" x14ac:dyDescent="0.35"/>
    <row r="543" ht="14.5" hidden="1" x14ac:dyDescent="0.35"/>
    <row r="544" ht="14.5" hidden="1" x14ac:dyDescent="0.35"/>
    <row r="545" ht="14.5" hidden="1" x14ac:dyDescent="0.35"/>
    <row r="546" ht="14.5" hidden="1" x14ac:dyDescent="0.35"/>
    <row r="547" ht="14.5" hidden="1" x14ac:dyDescent="0.35"/>
    <row r="548" ht="14.5" hidden="1" x14ac:dyDescent="0.35"/>
    <row r="549" ht="14.5" hidden="1" x14ac:dyDescent="0.35"/>
    <row r="550" ht="14.5" hidden="1" x14ac:dyDescent="0.35"/>
    <row r="551" ht="14.5" hidden="1" x14ac:dyDescent="0.35"/>
    <row r="552" ht="14.5" hidden="1" x14ac:dyDescent="0.35"/>
    <row r="553" ht="14.5" hidden="1" x14ac:dyDescent="0.35"/>
    <row r="554" ht="14.5" hidden="1" x14ac:dyDescent="0.35"/>
    <row r="555" ht="14.5" hidden="1" x14ac:dyDescent="0.35"/>
    <row r="556" ht="14.5" hidden="1" x14ac:dyDescent="0.35"/>
    <row r="557" ht="14.5" hidden="1" x14ac:dyDescent="0.35"/>
    <row r="558" ht="14.5" hidden="1" x14ac:dyDescent="0.35"/>
    <row r="559" ht="14.5" hidden="1" x14ac:dyDescent="0.35"/>
    <row r="560" ht="14.5" hidden="1" x14ac:dyDescent="0.35"/>
    <row r="561" ht="14.5" hidden="1" x14ac:dyDescent="0.35"/>
    <row r="562" ht="14.5" hidden="1" x14ac:dyDescent="0.35"/>
    <row r="563" ht="14.5" hidden="1" x14ac:dyDescent="0.35"/>
    <row r="564" ht="14.5" hidden="1" x14ac:dyDescent="0.35"/>
    <row r="565" ht="14.5" hidden="1" x14ac:dyDescent="0.35"/>
    <row r="566" ht="14.5" hidden="1" x14ac:dyDescent="0.35"/>
    <row r="567" ht="14.5" hidden="1" x14ac:dyDescent="0.35"/>
    <row r="568" ht="14.5" hidden="1" x14ac:dyDescent="0.35"/>
    <row r="569" ht="14.5" hidden="1" x14ac:dyDescent="0.35"/>
    <row r="570" ht="14.5" hidden="1" x14ac:dyDescent="0.35"/>
    <row r="571" ht="14.5" hidden="1" x14ac:dyDescent="0.35"/>
    <row r="572" ht="14.5" hidden="1" x14ac:dyDescent="0.35"/>
    <row r="573" ht="14.5" hidden="1" x14ac:dyDescent="0.35"/>
    <row r="574" ht="14.5" hidden="1" x14ac:dyDescent="0.35"/>
    <row r="575" ht="14.5" hidden="1" x14ac:dyDescent="0.35"/>
    <row r="576" ht="14.5" hidden="1" x14ac:dyDescent="0.35"/>
    <row r="577" ht="14.5" hidden="1" x14ac:dyDescent="0.35"/>
    <row r="578" ht="14.5" hidden="1" x14ac:dyDescent="0.35"/>
    <row r="579" ht="14.5" hidden="1" x14ac:dyDescent="0.35"/>
    <row r="580" ht="14.5" hidden="1" x14ac:dyDescent="0.35"/>
    <row r="581" ht="14.5" hidden="1" x14ac:dyDescent="0.35"/>
    <row r="582" ht="14.5" hidden="1" x14ac:dyDescent="0.35"/>
    <row r="583" ht="14.5" hidden="1" x14ac:dyDescent="0.35"/>
    <row r="584" ht="14.5" hidden="1" x14ac:dyDescent="0.35"/>
    <row r="585" ht="14.5" hidden="1" x14ac:dyDescent="0.35"/>
    <row r="586" ht="14.5" hidden="1" x14ac:dyDescent="0.35"/>
    <row r="587" ht="14.5" hidden="1" x14ac:dyDescent="0.35"/>
    <row r="588" ht="14.5" hidden="1" x14ac:dyDescent="0.35"/>
    <row r="589" ht="14.5" hidden="1" x14ac:dyDescent="0.35"/>
    <row r="590" ht="14.5" hidden="1" x14ac:dyDescent="0.35"/>
    <row r="591" ht="14.5" hidden="1" x14ac:dyDescent="0.35"/>
    <row r="592" ht="14.5" hidden="1" x14ac:dyDescent="0.35"/>
    <row r="593" ht="14.5" hidden="1" x14ac:dyDescent="0.35"/>
    <row r="594" ht="14.5" hidden="1" x14ac:dyDescent="0.35"/>
    <row r="595" ht="14.5" hidden="1" x14ac:dyDescent="0.35"/>
    <row r="596" ht="14.5" hidden="1" x14ac:dyDescent="0.35"/>
    <row r="597" ht="14.5" hidden="1" x14ac:dyDescent="0.35"/>
    <row r="598" ht="14.5" hidden="1" x14ac:dyDescent="0.35"/>
    <row r="599" ht="14.5" hidden="1" x14ac:dyDescent="0.35"/>
    <row r="600" ht="14.5" hidden="1" x14ac:dyDescent="0.35"/>
    <row r="601" ht="14.5" hidden="1" x14ac:dyDescent="0.35"/>
    <row r="602" ht="14.5" hidden="1" x14ac:dyDescent="0.35"/>
    <row r="603" ht="14.5" hidden="1" x14ac:dyDescent="0.35"/>
    <row r="604" ht="14.5" hidden="1" x14ac:dyDescent="0.35"/>
    <row r="605" ht="14.5" hidden="1" x14ac:dyDescent="0.35"/>
    <row r="606" ht="14.5" hidden="1" x14ac:dyDescent="0.35"/>
    <row r="607" ht="14.5" hidden="1" x14ac:dyDescent="0.35"/>
    <row r="608" ht="14.5" hidden="1" x14ac:dyDescent="0.35"/>
    <row r="609" ht="14.5" hidden="1" x14ac:dyDescent="0.35"/>
    <row r="610" ht="14.5" hidden="1" x14ac:dyDescent="0.35"/>
    <row r="611" ht="14.5" hidden="1" x14ac:dyDescent="0.35"/>
    <row r="612" ht="14.5" hidden="1" x14ac:dyDescent="0.35"/>
    <row r="613" ht="14.5" hidden="1" x14ac:dyDescent="0.35"/>
    <row r="614" ht="14.5" hidden="1" x14ac:dyDescent="0.35"/>
    <row r="615" ht="14.5" hidden="1" x14ac:dyDescent="0.35"/>
    <row r="616" ht="14.5" hidden="1" x14ac:dyDescent="0.35"/>
    <row r="617" ht="14.5" hidden="1" x14ac:dyDescent="0.35"/>
    <row r="618" ht="14.5" hidden="1" x14ac:dyDescent="0.35"/>
    <row r="619" ht="14.5" hidden="1" x14ac:dyDescent="0.35"/>
    <row r="620" ht="14.5" hidden="1" x14ac:dyDescent="0.35"/>
    <row r="621" ht="14.5" hidden="1" x14ac:dyDescent="0.35"/>
    <row r="622" ht="14.5" hidden="1" x14ac:dyDescent="0.35"/>
    <row r="623" ht="14.5" hidden="1" x14ac:dyDescent="0.35"/>
    <row r="624" ht="14.5" hidden="1" x14ac:dyDescent="0.35"/>
    <row r="625" ht="14.5" hidden="1" x14ac:dyDescent="0.35"/>
    <row r="626" ht="14.5" hidden="1" x14ac:dyDescent="0.35"/>
    <row r="627" ht="14.5" hidden="1" x14ac:dyDescent="0.35"/>
    <row r="628" ht="14.5" hidden="1" x14ac:dyDescent="0.35"/>
    <row r="629" ht="14.5" hidden="1" x14ac:dyDescent="0.35"/>
    <row r="630" ht="14.5" hidden="1" x14ac:dyDescent="0.35"/>
    <row r="631" ht="14.5" hidden="1" x14ac:dyDescent="0.35"/>
    <row r="632" ht="14.5" hidden="1" x14ac:dyDescent="0.35"/>
    <row r="633" ht="14.5" hidden="1" x14ac:dyDescent="0.35"/>
    <row r="634" ht="14.5" hidden="1" x14ac:dyDescent="0.35"/>
    <row r="635" ht="14.5" hidden="1" x14ac:dyDescent="0.35"/>
    <row r="636" ht="14.5" hidden="1" x14ac:dyDescent="0.35"/>
    <row r="637" ht="14.5" hidden="1" x14ac:dyDescent="0.35"/>
    <row r="638" ht="14.5" hidden="1" x14ac:dyDescent="0.35"/>
    <row r="639" ht="14.5" hidden="1" x14ac:dyDescent="0.35"/>
    <row r="640" ht="14.5" hidden="1" x14ac:dyDescent="0.35"/>
    <row r="641" ht="14.5" hidden="1" x14ac:dyDescent="0.35"/>
    <row r="642" ht="14.5" hidden="1" x14ac:dyDescent="0.35"/>
    <row r="643" ht="14.5" hidden="1" x14ac:dyDescent="0.35"/>
    <row r="644" ht="14.5" hidden="1" x14ac:dyDescent="0.35"/>
    <row r="645" ht="14.5" hidden="1" x14ac:dyDescent="0.35"/>
    <row r="646" ht="14.5" hidden="1" x14ac:dyDescent="0.35"/>
    <row r="647" ht="14.5" hidden="1" x14ac:dyDescent="0.35"/>
    <row r="648" ht="14.5" hidden="1" x14ac:dyDescent="0.35"/>
    <row r="649" ht="14.5" hidden="1" x14ac:dyDescent="0.35"/>
    <row r="650" ht="14.5" hidden="1" x14ac:dyDescent="0.35"/>
    <row r="651" ht="14.5" hidden="1" x14ac:dyDescent="0.35"/>
    <row r="652" ht="14.5" hidden="1" x14ac:dyDescent="0.35"/>
    <row r="653" ht="14.5" hidden="1" x14ac:dyDescent="0.35"/>
    <row r="654" ht="14.5" hidden="1" x14ac:dyDescent="0.35"/>
    <row r="655" ht="14.5" hidden="1" x14ac:dyDescent="0.35"/>
    <row r="656" ht="14.5" hidden="1" x14ac:dyDescent="0.35"/>
    <row r="657" ht="14.5" hidden="1" x14ac:dyDescent="0.35"/>
    <row r="658" ht="14.5" hidden="1" x14ac:dyDescent="0.35"/>
    <row r="659" ht="14.5" hidden="1" x14ac:dyDescent="0.35"/>
    <row r="660" ht="14.5" hidden="1" x14ac:dyDescent="0.35"/>
    <row r="661" ht="14.5" hidden="1" x14ac:dyDescent="0.35"/>
    <row r="662" ht="14.5" hidden="1" x14ac:dyDescent="0.35"/>
    <row r="663" ht="14.5" hidden="1" x14ac:dyDescent="0.35"/>
    <row r="664" ht="14.5" hidden="1" x14ac:dyDescent="0.35"/>
    <row r="665" ht="14.5" hidden="1" x14ac:dyDescent="0.35"/>
    <row r="666" ht="14.5" hidden="1" x14ac:dyDescent="0.35"/>
    <row r="667" ht="14.5" hidden="1" x14ac:dyDescent="0.35"/>
    <row r="668" ht="14.5" hidden="1" x14ac:dyDescent="0.35"/>
    <row r="669" ht="14.5" hidden="1" x14ac:dyDescent="0.35"/>
    <row r="670" ht="14.5" hidden="1" x14ac:dyDescent="0.35"/>
    <row r="671" ht="14.5" hidden="1" x14ac:dyDescent="0.35"/>
    <row r="672" ht="14.5" hidden="1" x14ac:dyDescent="0.35"/>
    <row r="673" ht="14.5" hidden="1" x14ac:dyDescent="0.35"/>
    <row r="674" ht="14.5" hidden="1" x14ac:dyDescent="0.35"/>
    <row r="675" ht="14.5" hidden="1" x14ac:dyDescent="0.35"/>
    <row r="676" ht="14.5" hidden="1" x14ac:dyDescent="0.35"/>
    <row r="677" ht="14.5" hidden="1" x14ac:dyDescent="0.35"/>
    <row r="678" ht="14.5" hidden="1" x14ac:dyDescent="0.35"/>
    <row r="679" ht="14.5" hidden="1" x14ac:dyDescent="0.35"/>
    <row r="680" ht="14.5" hidden="1" x14ac:dyDescent="0.35"/>
    <row r="681" ht="14.5" hidden="1" x14ac:dyDescent="0.35"/>
    <row r="682" ht="14.5" hidden="1" x14ac:dyDescent="0.35"/>
    <row r="683" ht="14.5" hidden="1" x14ac:dyDescent="0.35"/>
    <row r="684" ht="14.5" hidden="1" x14ac:dyDescent="0.35"/>
    <row r="685" ht="14.5" hidden="1" x14ac:dyDescent="0.35"/>
    <row r="686" ht="14.5" hidden="1" x14ac:dyDescent="0.35"/>
    <row r="687" ht="14.5" hidden="1" x14ac:dyDescent="0.35"/>
    <row r="688" ht="14.5" hidden="1" x14ac:dyDescent="0.35"/>
    <row r="689" ht="14.5" hidden="1" x14ac:dyDescent="0.35"/>
    <row r="690" ht="14.5" hidden="1" x14ac:dyDescent="0.35"/>
    <row r="691" ht="14.5" hidden="1" x14ac:dyDescent="0.35"/>
    <row r="692" ht="14.5" hidden="1" x14ac:dyDescent="0.35"/>
    <row r="693" ht="14.5" hidden="1" x14ac:dyDescent="0.35"/>
    <row r="694" ht="14.5" hidden="1" x14ac:dyDescent="0.35"/>
    <row r="695" ht="14.5" hidden="1" x14ac:dyDescent="0.35"/>
    <row r="696" ht="14.5" hidden="1" x14ac:dyDescent="0.35"/>
    <row r="697" ht="14.5" hidden="1" x14ac:dyDescent="0.35"/>
    <row r="698" ht="14.5" hidden="1" x14ac:dyDescent="0.35"/>
    <row r="699" ht="14.5" hidden="1" x14ac:dyDescent="0.35"/>
    <row r="700" ht="14.5" hidden="1" x14ac:dyDescent="0.35"/>
    <row r="701" ht="14.5" hidden="1" x14ac:dyDescent="0.35"/>
    <row r="702" ht="14.5" hidden="1" x14ac:dyDescent="0.35"/>
    <row r="703" ht="14.5" hidden="1" x14ac:dyDescent="0.35"/>
    <row r="704" ht="14.5" hidden="1" x14ac:dyDescent="0.35"/>
    <row r="705" ht="14.5" hidden="1" x14ac:dyDescent="0.35"/>
    <row r="706" ht="14.5" hidden="1" x14ac:dyDescent="0.35"/>
    <row r="707" ht="14.5" hidden="1" x14ac:dyDescent="0.35"/>
    <row r="708" ht="14.5" hidden="1" x14ac:dyDescent="0.35"/>
    <row r="709" ht="14.5" hidden="1" x14ac:dyDescent="0.35"/>
    <row r="710" ht="14.5" hidden="1" x14ac:dyDescent="0.35"/>
    <row r="711" ht="14.5" hidden="1" x14ac:dyDescent="0.35"/>
    <row r="712" ht="14.5" hidden="1" x14ac:dyDescent="0.35"/>
    <row r="713" ht="14.5" hidden="1" x14ac:dyDescent="0.35"/>
    <row r="714" ht="14.5" hidden="1" x14ac:dyDescent="0.35"/>
    <row r="715" ht="14.5" hidden="1" x14ac:dyDescent="0.35"/>
    <row r="716" ht="14.5" hidden="1" x14ac:dyDescent="0.35"/>
    <row r="717" ht="14.5" hidden="1" x14ac:dyDescent="0.35"/>
    <row r="718" ht="14.5" hidden="1" x14ac:dyDescent="0.35"/>
    <row r="719" ht="14.5" hidden="1" x14ac:dyDescent="0.35"/>
    <row r="720" ht="14.5" hidden="1" x14ac:dyDescent="0.35"/>
    <row r="721" ht="14.5" hidden="1" x14ac:dyDescent="0.35"/>
    <row r="722" ht="14.5" hidden="1" x14ac:dyDescent="0.35"/>
    <row r="723" ht="14.5" hidden="1" x14ac:dyDescent="0.35"/>
    <row r="724" ht="14.5" hidden="1" x14ac:dyDescent="0.35"/>
    <row r="725" ht="14.5" hidden="1" x14ac:dyDescent="0.35"/>
    <row r="726" ht="14.5" hidden="1" x14ac:dyDescent="0.35"/>
    <row r="727" ht="14.5" hidden="1" x14ac:dyDescent="0.35"/>
    <row r="728" ht="14.5" hidden="1" x14ac:dyDescent="0.35"/>
    <row r="729" ht="14.5" hidden="1" x14ac:dyDescent="0.35"/>
    <row r="730" ht="14.5" hidden="1" x14ac:dyDescent="0.35"/>
    <row r="731" ht="14.5" hidden="1" x14ac:dyDescent="0.35"/>
    <row r="732" ht="14.5" hidden="1" x14ac:dyDescent="0.35"/>
    <row r="733" ht="14.5" hidden="1" x14ac:dyDescent="0.35"/>
    <row r="734" ht="14.5" hidden="1" x14ac:dyDescent="0.35"/>
    <row r="735" ht="14.5" hidden="1" x14ac:dyDescent="0.35"/>
    <row r="736" ht="14.5" hidden="1" x14ac:dyDescent="0.35"/>
    <row r="737" ht="14.5" hidden="1" x14ac:dyDescent="0.35"/>
    <row r="738" ht="14.5" hidden="1" x14ac:dyDescent="0.35"/>
    <row r="739" ht="14.5" hidden="1" x14ac:dyDescent="0.35"/>
    <row r="740" ht="14.5" hidden="1" x14ac:dyDescent="0.35"/>
    <row r="741" ht="14.5" hidden="1" x14ac:dyDescent="0.35"/>
    <row r="742" ht="14.5" hidden="1" x14ac:dyDescent="0.35"/>
    <row r="743" ht="14.5" hidden="1" x14ac:dyDescent="0.35"/>
    <row r="744" ht="14.5" hidden="1" x14ac:dyDescent="0.35"/>
    <row r="745" ht="14.5" hidden="1" x14ac:dyDescent="0.35"/>
    <row r="746" ht="14.5" hidden="1" x14ac:dyDescent="0.35"/>
    <row r="747" ht="14.5" hidden="1" x14ac:dyDescent="0.35"/>
    <row r="748" ht="14.5" hidden="1" x14ac:dyDescent="0.35"/>
    <row r="749" ht="14.5" hidden="1" x14ac:dyDescent="0.35"/>
    <row r="750" ht="14.5" hidden="1" x14ac:dyDescent="0.35"/>
    <row r="751" ht="14.5" hidden="1" x14ac:dyDescent="0.35"/>
    <row r="752" ht="14.5" hidden="1" x14ac:dyDescent="0.35"/>
    <row r="753" ht="14.5" hidden="1" x14ac:dyDescent="0.35"/>
    <row r="754" ht="14.5" hidden="1" x14ac:dyDescent="0.35"/>
    <row r="755" ht="14.5" hidden="1" x14ac:dyDescent="0.35"/>
    <row r="756" ht="14.5" hidden="1" x14ac:dyDescent="0.35"/>
    <row r="757" ht="14.5" hidden="1" x14ac:dyDescent="0.35"/>
    <row r="758" ht="14.5" hidden="1" x14ac:dyDescent="0.35"/>
    <row r="759" ht="14.5" hidden="1" x14ac:dyDescent="0.35"/>
    <row r="760" ht="14.5" hidden="1" x14ac:dyDescent="0.35"/>
    <row r="761" ht="14.5" hidden="1" x14ac:dyDescent="0.35"/>
    <row r="762" ht="14.5" hidden="1" x14ac:dyDescent="0.35"/>
    <row r="763" ht="14.5" hidden="1" x14ac:dyDescent="0.35"/>
    <row r="764" ht="14.5" hidden="1" x14ac:dyDescent="0.35"/>
    <row r="765" ht="14.5" hidden="1" x14ac:dyDescent="0.35"/>
    <row r="766" ht="14.5" hidden="1" x14ac:dyDescent="0.35"/>
    <row r="767" ht="14.5" hidden="1" x14ac:dyDescent="0.35"/>
    <row r="768" ht="14.5" hidden="1" x14ac:dyDescent="0.35"/>
    <row r="769" ht="14.5" hidden="1" x14ac:dyDescent="0.35"/>
    <row r="770" ht="14.5" hidden="1" x14ac:dyDescent="0.35"/>
    <row r="771" ht="14.5" hidden="1" x14ac:dyDescent="0.35"/>
    <row r="772" ht="14.5" hidden="1" x14ac:dyDescent="0.35"/>
    <row r="773" ht="14.5" hidden="1" x14ac:dyDescent="0.35"/>
    <row r="774" ht="14.5" hidden="1" x14ac:dyDescent="0.35"/>
    <row r="775" ht="14.5" hidden="1" x14ac:dyDescent="0.35"/>
    <row r="776" ht="14.5" hidden="1" x14ac:dyDescent="0.35"/>
    <row r="777" ht="14.5" hidden="1" x14ac:dyDescent="0.35"/>
    <row r="778" ht="14.5" hidden="1" x14ac:dyDescent="0.35"/>
    <row r="779" ht="14.5" hidden="1" x14ac:dyDescent="0.35"/>
    <row r="780" ht="14.5" hidden="1" x14ac:dyDescent="0.35"/>
    <row r="781" ht="14.5" hidden="1" x14ac:dyDescent="0.35"/>
    <row r="782" ht="14.5" hidden="1" x14ac:dyDescent="0.35"/>
    <row r="783" ht="14.5" hidden="1" x14ac:dyDescent="0.35"/>
    <row r="784" ht="14.5" hidden="1" x14ac:dyDescent="0.35"/>
    <row r="785" ht="14.5" hidden="1" x14ac:dyDescent="0.35"/>
    <row r="786" ht="14.5" hidden="1" x14ac:dyDescent="0.35"/>
    <row r="787" ht="14.5" hidden="1" x14ac:dyDescent="0.35"/>
    <row r="788" ht="14.5" hidden="1" x14ac:dyDescent="0.35"/>
    <row r="789" ht="14.5" hidden="1" x14ac:dyDescent="0.35"/>
    <row r="790" ht="14.5" hidden="1" x14ac:dyDescent="0.35"/>
    <row r="791" ht="14.5" hidden="1" x14ac:dyDescent="0.35"/>
    <row r="792" ht="14.5" hidden="1" x14ac:dyDescent="0.35"/>
    <row r="793" ht="14.5" hidden="1" x14ac:dyDescent="0.35"/>
    <row r="794" ht="14.5" hidden="1" x14ac:dyDescent="0.35"/>
    <row r="795" ht="14.5" hidden="1" x14ac:dyDescent="0.35"/>
    <row r="796" ht="14.5" hidden="1" x14ac:dyDescent="0.35"/>
    <row r="797" ht="14.5" hidden="1" x14ac:dyDescent="0.35"/>
    <row r="798" ht="14.5" hidden="1" x14ac:dyDescent="0.35"/>
    <row r="799" ht="14.5" hidden="1" x14ac:dyDescent="0.35"/>
    <row r="800" ht="14.5" hidden="1" x14ac:dyDescent="0.35"/>
    <row r="801" ht="14.5" hidden="1" x14ac:dyDescent="0.35"/>
    <row r="802" ht="14.5" hidden="1" x14ac:dyDescent="0.35"/>
    <row r="803" ht="14.5" hidden="1" x14ac:dyDescent="0.35"/>
    <row r="804" ht="14.5" hidden="1" x14ac:dyDescent="0.35"/>
    <row r="805" ht="14.5" hidden="1" x14ac:dyDescent="0.35"/>
    <row r="806" ht="14.5" hidden="1" x14ac:dyDescent="0.35"/>
    <row r="807" ht="14.5" hidden="1" x14ac:dyDescent="0.35"/>
    <row r="808" ht="14.5" hidden="1" x14ac:dyDescent="0.35"/>
    <row r="809" ht="14.5" hidden="1" x14ac:dyDescent="0.35"/>
    <row r="810" ht="14.5" hidden="1" x14ac:dyDescent="0.35"/>
    <row r="811" ht="14.5" hidden="1" x14ac:dyDescent="0.35"/>
    <row r="812" ht="14.5" hidden="1" x14ac:dyDescent="0.35"/>
    <row r="813" ht="14.5" hidden="1" x14ac:dyDescent="0.35"/>
    <row r="814" ht="14.5" hidden="1" x14ac:dyDescent="0.35"/>
    <row r="815" ht="14.5" hidden="1" x14ac:dyDescent="0.35"/>
    <row r="816" ht="14.5" hidden="1" x14ac:dyDescent="0.35"/>
    <row r="817" ht="14.5" hidden="1" x14ac:dyDescent="0.35"/>
    <row r="818" ht="14.5" hidden="1" x14ac:dyDescent="0.35"/>
    <row r="819" ht="14.5" hidden="1" x14ac:dyDescent="0.35"/>
    <row r="820" ht="14.5" hidden="1" x14ac:dyDescent="0.35"/>
    <row r="821" ht="14.5" hidden="1" x14ac:dyDescent="0.35"/>
    <row r="822" ht="14.5" hidden="1" x14ac:dyDescent="0.35"/>
    <row r="823" ht="14.5" hidden="1" x14ac:dyDescent="0.35"/>
    <row r="824" ht="14.5" hidden="1" x14ac:dyDescent="0.35"/>
    <row r="825" ht="14.5" hidden="1" x14ac:dyDescent="0.35"/>
    <row r="826" ht="14.5" hidden="1" x14ac:dyDescent="0.35"/>
    <row r="827" ht="14.5" hidden="1" x14ac:dyDescent="0.35"/>
    <row r="828" ht="14.5" hidden="1" x14ac:dyDescent="0.35"/>
    <row r="829" ht="14.5" hidden="1" x14ac:dyDescent="0.35"/>
    <row r="830" ht="14.5" hidden="1" x14ac:dyDescent="0.35"/>
    <row r="831" ht="14.5" hidden="1" x14ac:dyDescent="0.35"/>
    <row r="832" ht="14.5" hidden="1" x14ac:dyDescent="0.35"/>
    <row r="833" ht="14.5" hidden="1" x14ac:dyDescent="0.35"/>
    <row r="834" ht="14.5" hidden="1" x14ac:dyDescent="0.35"/>
    <row r="835" ht="14.5" hidden="1" x14ac:dyDescent="0.35"/>
    <row r="836" ht="14.5" hidden="1" x14ac:dyDescent="0.35"/>
    <row r="837" ht="14.5" hidden="1" x14ac:dyDescent="0.35"/>
    <row r="838" ht="14.5" hidden="1" x14ac:dyDescent="0.35"/>
    <row r="839" ht="14.5" hidden="1" x14ac:dyDescent="0.35"/>
    <row r="840" ht="14.5" hidden="1" x14ac:dyDescent="0.35"/>
    <row r="841" ht="14.5" hidden="1" x14ac:dyDescent="0.35"/>
    <row r="842" ht="14.5" hidden="1" x14ac:dyDescent="0.35"/>
    <row r="843" ht="14.5" hidden="1" x14ac:dyDescent="0.35"/>
    <row r="844" ht="14.5" hidden="1" x14ac:dyDescent="0.35"/>
    <row r="845" ht="14.5" hidden="1" x14ac:dyDescent="0.35"/>
    <row r="846" ht="14.5" hidden="1" x14ac:dyDescent="0.35"/>
    <row r="847" ht="14.5" hidden="1" x14ac:dyDescent="0.35"/>
    <row r="848" ht="14.5" hidden="1" x14ac:dyDescent="0.35"/>
    <row r="849" ht="14.5" hidden="1" x14ac:dyDescent="0.35"/>
    <row r="850" ht="14.5" hidden="1" x14ac:dyDescent="0.35"/>
    <row r="851" ht="14.5" hidden="1" x14ac:dyDescent="0.35"/>
    <row r="852" ht="14.5" hidden="1" x14ac:dyDescent="0.35"/>
    <row r="853" ht="14.5" hidden="1" x14ac:dyDescent="0.35"/>
    <row r="854" ht="14.5" hidden="1" x14ac:dyDescent="0.35"/>
    <row r="855" ht="14.5" hidden="1" x14ac:dyDescent="0.35"/>
    <row r="856" ht="14.5" hidden="1" x14ac:dyDescent="0.35"/>
    <row r="857" ht="14.5" hidden="1" x14ac:dyDescent="0.35"/>
    <row r="858" ht="14.5" hidden="1" x14ac:dyDescent="0.35"/>
    <row r="859" ht="14.5" hidden="1" x14ac:dyDescent="0.35"/>
    <row r="860" ht="14.5" hidden="1" x14ac:dyDescent="0.35"/>
    <row r="861" ht="14.5" hidden="1" x14ac:dyDescent="0.35"/>
    <row r="862" ht="14.5" hidden="1" x14ac:dyDescent="0.35"/>
    <row r="863" ht="14.5" hidden="1" x14ac:dyDescent="0.35"/>
    <row r="864" ht="14.5" hidden="1" x14ac:dyDescent="0.35"/>
    <row r="865" ht="14.5" hidden="1" x14ac:dyDescent="0.35"/>
    <row r="866" ht="14.5" hidden="1" x14ac:dyDescent="0.35"/>
    <row r="867" ht="14.5" hidden="1" x14ac:dyDescent="0.35"/>
    <row r="868" ht="14.5" hidden="1" x14ac:dyDescent="0.35"/>
    <row r="869" ht="14.5" hidden="1" x14ac:dyDescent="0.35"/>
    <row r="870" ht="14.5" hidden="1" x14ac:dyDescent="0.35"/>
    <row r="871" ht="14.5" hidden="1" x14ac:dyDescent="0.35"/>
    <row r="872" ht="14.5" hidden="1" x14ac:dyDescent="0.35"/>
    <row r="873" ht="14.5" hidden="1" x14ac:dyDescent="0.35"/>
    <row r="874" ht="14.5" hidden="1" x14ac:dyDescent="0.35"/>
    <row r="875" ht="14.5" hidden="1" x14ac:dyDescent="0.35"/>
    <row r="876" ht="14.5" hidden="1" x14ac:dyDescent="0.35"/>
    <row r="877" ht="14.5" hidden="1" x14ac:dyDescent="0.35"/>
    <row r="878" ht="14.5" hidden="1" x14ac:dyDescent="0.35"/>
    <row r="879" ht="14.5" hidden="1" x14ac:dyDescent="0.35"/>
    <row r="880" ht="14.5" hidden="1" x14ac:dyDescent="0.35"/>
    <row r="881" ht="14.5" hidden="1" x14ac:dyDescent="0.35"/>
    <row r="882" ht="14.5" hidden="1" x14ac:dyDescent="0.35"/>
    <row r="883" ht="14.5" hidden="1" x14ac:dyDescent="0.35"/>
    <row r="884" ht="14.5" hidden="1" x14ac:dyDescent="0.35"/>
    <row r="885" ht="14.5" hidden="1" x14ac:dyDescent="0.35"/>
    <row r="886" ht="14.5" hidden="1" x14ac:dyDescent="0.35"/>
    <row r="887" ht="14.5" hidden="1" x14ac:dyDescent="0.35"/>
    <row r="888" ht="14.5" hidden="1" x14ac:dyDescent="0.35"/>
    <row r="889" ht="14.5" hidden="1" x14ac:dyDescent="0.35"/>
    <row r="890" ht="14.5" hidden="1" x14ac:dyDescent="0.35"/>
    <row r="891" ht="14.5" hidden="1" x14ac:dyDescent="0.35"/>
    <row r="892" ht="14.5" hidden="1" x14ac:dyDescent="0.35"/>
    <row r="893" ht="14.5" hidden="1" x14ac:dyDescent="0.35"/>
    <row r="894" ht="14.5" hidden="1" x14ac:dyDescent="0.35"/>
    <row r="895" ht="14.5" hidden="1" x14ac:dyDescent="0.35"/>
    <row r="896" ht="14.5" hidden="1" x14ac:dyDescent="0.35"/>
    <row r="897" ht="14.5" hidden="1" x14ac:dyDescent="0.35"/>
    <row r="898" ht="14.5" hidden="1" x14ac:dyDescent="0.35"/>
    <row r="899" ht="14.5" hidden="1" x14ac:dyDescent="0.35"/>
    <row r="900" ht="14.5" hidden="1" x14ac:dyDescent="0.35"/>
    <row r="901" ht="14.5" hidden="1" x14ac:dyDescent="0.35"/>
    <row r="902" ht="14.5" hidden="1" x14ac:dyDescent="0.35"/>
    <row r="903" ht="14.5" hidden="1" x14ac:dyDescent="0.35"/>
    <row r="904" ht="14.5" hidden="1" x14ac:dyDescent="0.35"/>
    <row r="905" ht="14.5" hidden="1" x14ac:dyDescent="0.35"/>
    <row r="906" ht="14.5" hidden="1" x14ac:dyDescent="0.35"/>
    <row r="907" ht="14.5" hidden="1" x14ac:dyDescent="0.35"/>
    <row r="908" ht="14.5" hidden="1" x14ac:dyDescent="0.35"/>
    <row r="909" ht="14.5" hidden="1" x14ac:dyDescent="0.35"/>
    <row r="910" ht="14.5" hidden="1" x14ac:dyDescent="0.35"/>
    <row r="911" ht="14.5" hidden="1" x14ac:dyDescent="0.35"/>
    <row r="912" ht="14.5" hidden="1" x14ac:dyDescent="0.35"/>
    <row r="913" ht="14.5" hidden="1" x14ac:dyDescent="0.35"/>
    <row r="914" ht="14.5" hidden="1" x14ac:dyDescent="0.35"/>
    <row r="915" ht="14.5" hidden="1" x14ac:dyDescent="0.35"/>
    <row r="916" ht="14.5" hidden="1" x14ac:dyDescent="0.35"/>
    <row r="917" ht="14.5" hidden="1" x14ac:dyDescent="0.35"/>
    <row r="918" ht="14.5" hidden="1" x14ac:dyDescent="0.35"/>
    <row r="919" ht="14.5" hidden="1" x14ac:dyDescent="0.35"/>
    <row r="920" ht="14.5" hidden="1" x14ac:dyDescent="0.35"/>
    <row r="921" ht="14.5" hidden="1" x14ac:dyDescent="0.35"/>
    <row r="922" ht="14.5" hidden="1" x14ac:dyDescent="0.35"/>
    <row r="923" ht="14.5" hidden="1" x14ac:dyDescent="0.35"/>
    <row r="924" ht="14.5" hidden="1" x14ac:dyDescent="0.35"/>
    <row r="925" ht="14.5" hidden="1" x14ac:dyDescent="0.35"/>
    <row r="926" ht="14.5" hidden="1" x14ac:dyDescent="0.35"/>
    <row r="927" ht="14.5" hidden="1" x14ac:dyDescent="0.35"/>
    <row r="928" ht="14.5" hidden="1" x14ac:dyDescent="0.35"/>
    <row r="929" ht="14.5" hidden="1" x14ac:dyDescent="0.35"/>
    <row r="930" ht="14.5" hidden="1" x14ac:dyDescent="0.35"/>
    <row r="931" ht="14.5" hidden="1" x14ac:dyDescent="0.35"/>
    <row r="932" ht="14.5" hidden="1" x14ac:dyDescent="0.35"/>
    <row r="933" ht="14.5" hidden="1" x14ac:dyDescent="0.35"/>
    <row r="934" ht="14.5" hidden="1" x14ac:dyDescent="0.35"/>
    <row r="935" ht="14.5" hidden="1" x14ac:dyDescent="0.35"/>
    <row r="936" ht="14.5" hidden="1" x14ac:dyDescent="0.35"/>
    <row r="937" ht="14.5" hidden="1" x14ac:dyDescent="0.35"/>
    <row r="938" ht="14.5" hidden="1" x14ac:dyDescent="0.35"/>
    <row r="939" ht="14.5" hidden="1" x14ac:dyDescent="0.35"/>
    <row r="940" ht="14.5" hidden="1" x14ac:dyDescent="0.35"/>
    <row r="941" ht="14.5" hidden="1" x14ac:dyDescent="0.35"/>
    <row r="942" ht="14.5" hidden="1" x14ac:dyDescent="0.35"/>
    <row r="943" ht="14.5" hidden="1" x14ac:dyDescent="0.35"/>
    <row r="944" ht="14.5" hidden="1" x14ac:dyDescent="0.35"/>
    <row r="945" ht="14.5" hidden="1" x14ac:dyDescent="0.35"/>
    <row r="946" ht="14.5" hidden="1" x14ac:dyDescent="0.35"/>
    <row r="947" ht="14.5" hidden="1" x14ac:dyDescent="0.35"/>
    <row r="948" ht="14.5" hidden="1" x14ac:dyDescent="0.35"/>
    <row r="949" ht="14.5" hidden="1" x14ac:dyDescent="0.35"/>
    <row r="950" ht="14.5" hidden="1" x14ac:dyDescent="0.35"/>
    <row r="951" ht="14.5" hidden="1" x14ac:dyDescent="0.35"/>
    <row r="952" ht="14.5" hidden="1" x14ac:dyDescent="0.35"/>
    <row r="953" ht="14.5" hidden="1" x14ac:dyDescent="0.35"/>
    <row r="954" ht="14.5" hidden="1" x14ac:dyDescent="0.35"/>
    <row r="955" ht="14.5" hidden="1" x14ac:dyDescent="0.35"/>
    <row r="956" ht="14.5" hidden="1" x14ac:dyDescent="0.35"/>
    <row r="957" ht="14.5" hidden="1" x14ac:dyDescent="0.35"/>
    <row r="958" ht="14.5" hidden="1" x14ac:dyDescent="0.35"/>
  </sheetData>
  <mergeCells count="2">
    <mergeCell ref="E4:E5"/>
    <mergeCell ref="E15:E16"/>
  </mergeCells>
  <hyperlinks>
    <hyperlink ref="E7" location="'PRO version'!A1" display="PURCHASE PRO VERSION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9"/>
  <sheetViews>
    <sheetView showGridLines="0" topLeftCell="A82" workbookViewId="0">
      <selection activeCell="F96" sqref="F96"/>
    </sheetView>
  </sheetViews>
  <sheetFormatPr defaultColWidth="0" defaultRowHeight="0" customHeight="1" zeroHeight="1" x14ac:dyDescent="0.35"/>
  <cols>
    <col min="1" max="1" width="5.81640625" style="1" customWidth="1"/>
    <col min="2" max="2" width="7.54296875" style="6" hidden="1" customWidth="1"/>
    <col min="3" max="3" width="8.90625" style="15" hidden="1" customWidth="1"/>
    <col min="4" max="4" width="8.90625" style="16" hidden="1" customWidth="1"/>
    <col min="5" max="5" width="5" style="17" hidden="1" customWidth="1"/>
    <col min="6" max="6" width="12.54296875" customWidth="1"/>
    <col min="7" max="7" width="37.1796875" customWidth="1"/>
    <col min="8" max="8" width="16.36328125" style="41" customWidth="1"/>
    <col min="9" max="9" width="15.08984375" style="41" customWidth="1"/>
    <col min="10" max="10" width="6.54296875" style="10" customWidth="1"/>
    <col min="11" max="11" width="15.1796875" style="10" hidden="1" customWidth="1"/>
    <col min="12" max="16384" width="8.90625" hidden="1"/>
  </cols>
  <sheetData>
    <row r="1" spans="1:11" s="10" customFormat="1" ht="14.4" customHeight="1" x14ac:dyDescent="0.3">
      <c r="A1" s="1"/>
      <c r="B1" s="6"/>
      <c r="C1" s="7"/>
      <c r="D1" s="8"/>
      <c r="E1" s="9"/>
      <c r="H1" s="11"/>
    </row>
    <row r="2" spans="1:11" ht="18.5" customHeight="1" thickBot="1" x14ac:dyDescent="0.35">
      <c r="B2" s="1"/>
      <c r="C2" s="1"/>
      <c r="D2" s="1"/>
      <c r="E2" s="1"/>
      <c r="F2" s="1"/>
      <c r="G2" s="1"/>
      <c r="H2" s="1"/>
      <c r="I2" s="1"/>
      <c r="J2" s="1"/>
      <c r="K2" s="12"/>
    </row>
    <row r="3" spans="1:11" s="10" customFormat="1" ht="10.4" customHeight="1" thickTop="1" x14ac:dyDescent="0.3">
      <c r="A3" s="1"/>
      <c r="B3" s="13"/>
      <c r="C3" s="14"/>
      <c r="D3" s="7"/>
      <c r="F3" s="11"/>
      <c r="G3" s="11"/>
    </row>
    <row r="4" spans="1:11" s="10" customFormat="1" ht="14.4" customHeight="1" x14ac:dyDescent="0.3">
      <c r="A4" s="1"/>
      <c r="B4" s="13"/>
      <c r="C4" s="14"/>
      <c r="D4" s="87" t="s">
        <v>12</v>
      </c>
      <c r="E4" s="87"/>
      <c r="F4" s="87"/>
      <c r="G4" s="87"/>
      <c r="H4" s="87"/>
      <c r="I4" s="87"/>
    </row>
    <row r="5" spans="1:11" s="10" customFormat="1" ht="14.4" customHeight="1" x14ac:dyDescent="0.3">
      <c r="A5" s="1"/>
      <c r="B5" s="13"/>
      <c r="C5" s="14"/>
      <c r="D5" s="88" t="s">
        <v>129</v>
      </c>
      <c r="E5" s="88"/>
      <c r="F5" s="88"/>
      <c r="G5" s="88"/>
      <c r="H5" s="88"/>
      <c r="I5" s="88"/>
    </row>
    <row r="6" spans="1:11" s="10" customFormat="1" ht="14.4" customHeight="1" x14ac:dyDescent="0.35">
      <c r="A6" s="1"/>
      <c r="B6" s="6"/>
      <c r="C6" s="7"/>
      <c r="D6" s="8"/>
      <c r="E6" s="9"/>
      <c r="F6" s="89"/>
      <c r="H6" s="11"/>
      <c r="I6" s="11"/>
    </row>
    <row r="7" spans="1:11" ht="14.4" customHeight="1" x14ac:dyDescent="0.35">
      <c r="F7" s="89"/>
      <c r="G7" s="10"/>
      <c r="H7" s="11"/>
      <c r="I7" s="11"/>
    </row>
    <row r="8" spans="1:11" ht="14.4" customHeight="1" x14ac:dyDescent="0.3">
      <c r="B8" s="6">
        <f>MAX(B9:B44)</f>
        <v>17</v>
      </c>
      <c r="E8" s="18" t="s">
        <v>87</v>
      </c>
      <c r="F8" s="19" t="s">
        <v>88</v>
      </c>
      <c r="G8" s="20" t="s">
        <v>1</v>
      </c>
      <c r="H8" s="21" t="s">
        <v>130</v>
      </c>
      <c r="I8" s="21" t="s">
        <v>131</v>
      </c>
    </row>
    <row r="9" spans="1:11" ht="14.4" customHeight="1" x14ac:dyDescent="0.3">
      <c r="B9" s="6">
        <v>0</v>
      </c>
      <c r="C9" s="15">
        <v>0</v>
      </c>
      <c r="D9" s="16">
        <v>0</v>
      </c>
      <c r="E9" s="18"/>
      <c r="F9" s="22"/>
      <c r="G9" s="23"/>
      <c r="H9" s="24" t="str">
        <f>IF(H44=H95,"Balance","Not Balance")</f>
        <v>Balance</v>
      </c>
      <c r="I9" s="24" t="str">
        <f>IF(I44=I95,"Balance","Not Balance")</f>
        <v>Balance</v>
      </c>
    </row>
    <row r="10" spans="1:11" ht="14.4" customHeight="1" x14ac:dyDescent="0.3">
      <c r="B10" s="6">
        <f>IF(OR(G10&lt;&gt;"",E10="c"),IF(G10&lt;&gt;"LIABILITIES",B9+1,100),B9)</f>
        <v>1</v>
      </c>
      <c r="C10" s="15">
        <f t="shared" ref="C10:C44" si="0">IF(AND(G10="TOTAL ASSETS",maxaktiva&lt;maxpasiva),maxpasiva,B10)</f>
        <v>1</v>
      </c>
      <c r="D10" s="16">
        <f t="shared" ref="D10:D73" si="1">IF(G10&lt;&gt;"",D9+1,D9)</f>
        <v>1</v>
      </c>
      <c r="E10" s="18" t="s">
        <v>89</v>
      </c>
      <c r="F10" s="25"/>
      <c r="G10" s="26" t="s">
        <v>2</v>
      </c>
      <c r="H10" s="27"/>
      <c r="I10" s="28"/>
    </row>
    <row r="11" spans="1:11" ht="14.4" customHeight="1" x14ac:dyDescent="0.3">
      <c r="B11" s="6">
        <f t="shared" ref="B11:B44" si="2">IF(OR(G11&lt;&gt;"",E11="c"),IF(G11&lt;&gt;"LIABILITIES",B10+1,100),B10)</f>
        <v>2</v>
      </c>
      <c r="C11" s="15">
        <f t="shared" si="0"/>
        <v>2</v>
      </c>
      <c r="D11" s="16">
        <f t="shared" si="1"/>
        <v>2</v>
      </c>
      <c r="E11" s="18" t="s">
        <v>90</v>
      </c>
      <c r="F11" s="29"/>
      <c r="G11" s="30" t="s">
        <v>3</v>
      </c>
      <c r="H11" s="78"/>
      <c r="I11" s="32" t="str">
        <f t="shared" ref="I11" si="3">IF(F11&lt;&gt;"",H11+SUMIF(Jurnal_Kas,F11,Jurnal_Kas_Debet)+SUMIF(Jurnal_Pembelian,F11,Jurnal_Pembelian_Debet)+SUMIF(Jurnal_Umum,F11,Jurnal_Umum_Debet)+SUMIF(Jurnal_Penyesuaian,F11,Jurnal_Penyesuaian_Debet)+SUMIF(Jurnal_Penjualan,F11,Jurnal_Penjualan_Debet)-(SUMIF(Jurnal_Kas,F11,Jurnal_Kas_Kredit)+SUMIF(Jurnal_Pembelian,F11,Jurnal_Pembelian_Kredit)+SUMIF(Jurnal_Umum,F11,Jurnal_Umum_Kredit)+SUMIF(Jurnal_Penyesuaian,F11,Jurnal_Penyesuaian_Kredit)+SUMIF(Jurnal_Penjualan,F11,Jurnal_Penjualan_Kredit)),"")</f>
        <v/>
      </c>
    </row>
    <row r="12" spans="1:11" ht="14.4" customHeight="1" x14ac:dyDescent="0.3">
      <c r="B12" s="6">
        <f t="shared" si="2"/>
        <v>3</v>
      </c>
      <c r="C12" s="15">
        <f t="shared" si="0"/>
        <v>3</v>
      </c>
      <c r="D12" s="16">
        <f t="shared" si="1"/>
        <v>3</v>
      </c>
      <c r="E12" s="33"/>
      <c r="F12" s="5">
        <v>1110</v>
      </c>
      <c r="G12" s="34" t="str">
        <f t="shared" ref="G12:G42" si="4">IF(F12&lt;&gt;"",VLOOKUP(F12,ChartofAccountsTable,2,FALSE),"")</f>
        <v>CASH - Petty Cash</v>
      </c>
      <c r="H12" s="31"/>
      <c r="I12" s="79">
        <v>200</v>
      </c>
    </row>
    <row r="13" spans="1:11" ht="14.4" customHeight="1" x14ac:dyDescent="0.3">
      <c r="B13" s="6">
        <f t="shared" si="2"/>
        <v>4</v>
      </c>
      <c r="C13" s="15">
        <f t="shared" si="0"/>
        <v>4</v>
      </c>
      <c r="D13" s="16">
        <f t="shared" si="1"/>
        <v>4</v>
      </c>
      <c r="E13" s="33"/>
      <c r="F13" s="5">
        <v>1120</v>
      </c>
      <c r="G13" s="34" t="str">
        <f t="shared" si="4"/>
        <v>CASH - Operating Account</v>
      </c>
      <c r="H13" s="31">
        <v>700</v>
      </c>
      <c r="I13" s="79">
        <v>1324.15</v>
      </c>
    </row>
    <row r="14" spans="1:11" ht="14.4" customHeight="1" x14ac:dyDescent="0.3">
      <c r="B14" s="6">
        <f t="shared" si="2"/>
        <v>5</v>
      </c>
      <c r="C14" s="15">
        <f t="shared" si="0"/>
        <v>5</v>
      </c>
      <c r="D14" s="16">
        <f t="shared" si="1"/>
        <v>5</v>
      </c>
      <c r="E14" s="33"/>
      <c r="F14" s="5">
        <v>1130</v>
      </c>
      <c r="G14" s="34" t="str">
        <f t="shared" si="4"/>
        <v>Central Bank</v>
      </c>
      <c r="H14" s="31">
        <v>1727.5</v>
      </c>
      <c r="I14" s="79">
        <v>3691.5</v>
      </c>
    </row>
    <row r="15" spans="1:11" ht="14.4" customHeight="1" x14ac:dyDescent="0.3">
      <c r="B15" s="6">
        <f t="shared" si="2"/>
        <v>6</v>
      </c>
      <c r="C15" s="15">
        <f t="shared" si="0"/>
        <v>6</v>
      </c>
      <c r="D15" s="16">
        <f t="shared" si="1"/>
        <v>6</v>
      </c>
      <c r="E15" s="33"/>
      <c r="F15" s="5">
        <v>1250</v>
      </c>
      <c r="G15" s="34" t="str">
        <f t="shared" si="4"/>
        <v>Account Receivables</v>
      </c>
      <c r="H15" s="31">
        <v>1534.35</v>
      </c>
      <c r="I15" s="79">
        <v>4956.6999999999989</v>
      </c>
    </row>
    <row r="16" spans="1:11" ht="14.4" customHeight="1" x14ac:dyDescent="0.3">
      <c r="B16" s="6">
        <f t="shared" si="2"/>
        <v>7</v>
      </c>
      <c r="C16" s="15">
        <f t="shared" si="0"/>
        <v>7</v>
      </c>
      <c r="D16" s="16">
        <f t="shared" si="1"/>
        <v>7</v>
      </c>
      <c r="E16" s="33"/>
      <c r="F16" s="5">
        <v>1310</v>
      </c>
      <c r="G16" s="34" t="str">
        <f t="shared" si="4"/>
        <v>Product Inventory</v>
      </c>
      <c r="H16" s="31">
        <v>5204.6499999999996</v>
      </c>
      <c r="I16" s="79">
        <v>4588.75</v>
      </c>
    </row>
    <row r="17" spans="2:9" ht="14.4" customHeight="1" x14ac:dyDescent="0.3">
      <c r="B17" s="6">
        <f t="shared" si="2"/>
        <v>8</v>
      </c>
      <c r="C17" s="15">
        <f t="shared" si="0"/>
        <v>8</v>
      </c>
      <c r="D17" s="16">
        <f t="shared" si="1"/>
        <v>8</v>
      </c>
      <c r="E17" s="33"/>
      <c r="F17" s="5">
        <v>1360</v>
      </c>
      <c r="G17" s="34" t="str">
        <f t="shared" si="4"/>
        <v>Office Inventory</v>
      </c>
      <c r="H17" s="31">
        <v>87.5</v>
      </c>
      <c r="I17" s="79">
        <v>78.5</v>
      </c>
    </row>
    <row r="18" spans="2:9" ht="14.4" customHeight="1" x14ac:dyDescent="0.3">
      <c r="B18" s="6">
        <f t="shared" si="2"/>
        <v>9</v>
      </c>
      <c r="C18" s="15">
        <f t="shared" si="0"/>
        <v>9</v>
      </c>
      <c r="D18" s="16">
        <f t="shared" si="1"/>
        <v>9</v>
      </c>
      <c r="E18" s="33"/>
      <c r="F18" s="5">
        <v>1410</v>
      </c>
      <c r="G18" s="34" t="str">
        <f t="shared" si="4"/>
        <v>PREPAID - Insurance</v>
      </c>
      <c r="H18" s="31">
        <v>300</v>
      </c>
      <c r="I18" s="79">
        <v>275</v>
      </c>
    </row>
    <row r="19" spans="2:9" ht="14.4" customHeight="1" x14ac:dyDescent="0.3">
      <c r="B19" s="6">
        <f t="shared" si="2"/>
        <v>10</v>
      </c>
      <c r="C19" s="15">
        <f t="shared" si="0"/>
        <v>10</v>
      </c>
      <c r="D19" s="16">
        <f t="shared" si="1"/>
        <v>10</v>
      </c>
      <c r="E19" s="33"/>
      <c r="F19" s="5">
        <v>1420</v>
      </c>
      <c r="G19" s="34" t="str">
        <f t="shared" si="4"/>
        <v>PREPAID - Rent</v>
      </c>
      <c r="H19" s="31">
        <v>600</v>
      </c>
      <c r="I19" s="79">
        <v>550</v>
      </c>
    </row>
    <row r="20" spans="2:9" ht="14.4" customHeight="1" x14ac:dyDescent="0.3">
      <c r="B20" s="6">
        <f t="shared" si="2"/>
        <v>10</v>
      </c>
      <c r="C20" s="15">
        <f t="shared" si="0"/>
        <v>10</v>
      </c>
      <c r="D20" s="16">
        <f t="shared" si="1"/>
        <v>10</v>
      </c>
      <c r="E20" s="33"/>
      <c r="F20" s="5"/>
      <c r="G20" s="30" t="str">
        <f t="shared" si="4"/>
        <v/>
      </c>
      <c r="H20" s="31"/>
      <c r="I20" s="79" t="s">
        <v>99</v>
      </c>
    </row>
    <row r="21" spans="2:9" ht="14.4" customHeight="1" x14ac:dyDescent="0.3">
      <c r="B21" s="6">
        <f t="shared" si="2"/>
        <v>10</v>
      </c>
      <c r="C21" s="15">
        <f t="shared" si="0"/>
        <v>10</v>
      </c>
      <c r="D21" s="16">
        <f t="shared" si="1"/>
        <v>10</v>
      </c>
      <c r="E21" s="33"/>
      <c r="F21" s="5"/>
      <c r="G21" s="34" t="str">
        <f t="shared" si="4"/>
        <v/>
      </c>
      <c r="H21" s="31"/>
      <c r="I21" s="79" t="s">
        <v>99</v>
      </c>
    </row>
    <row r="22" spans="2:9" ht="14.4" customHeight="1" x14ac:dyDescent="0.3">
      <c r="B22" s="6">
        <f t="shared" si="2"/>
        <v>10</v>
      </c>
      <c r="C22" s="15">
        <f t="shared" si="0"/>
        <v>10</v>
      </c>
      <c r="D22" s="16">
        <f t="shared" si="1"/>
        <v>10</v>
      </c>
      <c r="E22" s="33"/>
      <c r="F22" s="5"/>
      <c r="G22" s="34" t="str">
        <f t="shared" si="4"/>
        <v/>
      </c>
      <c r="H22" s="31"/>
      <c r="I22" s="79" t="s">
        <v>99</v>
      </c>
    </row>
    <row r="23" spans="2:9" ht="14.4" customHeight="1" x14ac:dyDescent="0.3">
      <c r="B23" s="6">
        <f t="shared" si="2"/>
        <v>10</v>
      </c>
      <c r="C23" s="15">
        <f t="shared" si="0"/>
        <v>10</v>
      </c>
      <c r="D23" s="16">
        <f t="shared" si="1"/>
        <v>10</v>
      </c>
      <c r="E23" s="33"/>
      <c r="F23" s="5"/>
      <c r="G23" s="34" t="str">
        <f t="shared" si="4"/>
        <v/>
      </c>
      <c r="H23" s="31"/>
      <c r="I23" s="79" t="s">
        <v>99</v>
      </c>
    </row>
    <row r="24" spans="2:9" ht="14.4" customHeight="1" x14ac:dyDescent="0.3">
      <c r="B24" s="6">
        <f t="shared" si="2"/>
        <v>10</v>
      </c>
      <c r="C24" s="15">
        <f t="shared" si="0"/>
        <v>10</v>
      </c>
      <c r="D24" s="16">
        <f t="shared" si="1"/>
        <v>10</v>
      </c>
      <c r="E24" s="33"/>
      <c r="F24" s="5"/>
      <c r="G24" s="34" t="str">
        <f t="shared" si="4"/>
        <v/>
      </c>
      <c r="H24" s="31"/>
      <c r="I24" s="79" t="s">
        <v>99</v>
      </c>
    </row>
    <row r="25" spans="2:9" ht="14.4" customHeight="1" x14ac:dyDescent="0.3">
      <c r="B25" s="6">
        <f t="shared" si="2"/>
        <v>10</v>
      </c>
      <c r="C25" s="15">
        <f t="shared" si="0"/>
        <v>10</v>
      </c>
      <c r="D25" s="16">
        <f t="shared" si="1"/>
        <v>10</v>
      </c>
      <c r="E25" s="33"/>
      <c r="F25" s="5"/>
      <c r="G25" s="34" t="str">
        <f t="shared" si="4"/>
        <v/>
      </c>
      <c r="H25" s="31"/>
      <c r="I25" s="79" t="s">
        <v>99</v>
      </c>
    </row>
    <row r="26" spans="2:9" ht="14.4" customHeight="1" x14ac:dyDescent="0.3">
      <c r="B26" s="6">
        <f t="shared" si="2"/>
        <v>10</v>
      </c>
      <c r="C26" s="15">
        <f t="shared" si="0"/>
        <v>10</v>
      </c>
      <c r="D26" s="16">
        <f t="shared" si="1"/>
        <v>10</v>
      </c>
      <c r="E26" s="33"/>
      <c r="F26" s="5"/>
      <c r="G26" s="34" t="str">
        <f t="shared" si="4"/>
        <v/>
      </c>
      <c r="H26" s="31"/>
      <c r="I26" s="79" t="s">
        <v>99</v>
      </c>
    </row>
    <row r="27" spans="2:9" ht="14.4" customHeight="1" x14ac:dyDescent="0.3">
      <c r="B27" s="6">
        <f t="shared" si="2"/>
        <v>11</v>
      </c>
      <c r="C27" s="15">
        <f t="shared" si="0"/>
        <v>11</v>
      </c>
      <c r="D27" s="16">
        <f t="shared" si="1"/>
        <v>11</v>
      </c>
      <c r="E27" s="33" t="s">
        <v>90</v>
      </c>
      <c r="F27" s="35"/>
      <c r="G27" s="30" t="s">
        <v>91</v>
      </c>
      <c r="H27" s="78"/>
      <c r="I27" s="32"/>
    </row>
    <row r="28" spans="2:9" ht="14.4" customHeight="1" x14ac:dyDescent="0.3">
      <c r="B28" s="6">
        <f t="shared" si="2"/>
        <v>12</v>
      </c>
      <c r="C28" s="15">
        <f t="shared" si="0"/>
        <v>12</v>
      </c>
      <c r="D28" s="16">
        <f t="shared" si="1"/>
        <v>12</v>
      </c>
      <c r="E28" s="33"/>
      <c r="F28" s="5">
        <v>1510</v>
      </c>
      <c r="G28" s="34" t="str">
        <f t="shared" si="4"/>
        <v>PPE - Computer Equipment</v>
      </c>
      <c r="H28" s="31">
        <v>500</v>
      </c>
      <c r="I28" s="79">
        <v>900</v>
      </c>
    </row>
    <row r="29" spans="2:9" ht="14.4" customHeight="1" x14ac:dyDescent="0.3">
      <c r="B29" s="6">
        <f t="shared" si="2"/>
        <v>13</v>
      </c>
      <c r="C29" s="15">
        <f t="shared" si="0"/>
        <v>13</v>
      </c>
      <c r="D29" s="16">
        <f t="shared" si="1"/>
        <v>13</v>
      </c>
      <c r="E29" s="33"/>
      <c r="F29" s="5">
        <v>1620</v>
      </c>
      <c r="G29" s="34" t="str">
        <f t="shared" si="4"/>
        <v>ACCUM DEPR - Machinery and Equipment</v>
      </c>
      <c r="H29" s="31">
        <v>-75</v>
      </c>
      <c r="I29" s="79">
        <v>-81.25</v>
      </c>
    </row>
    <row r="30" spans="2:9" ht="14.4" customHeight="1" x14ac:dyDescent="0.3">
      <c r="B30" s="6">
        <f t="shared" si="2"/>
        <v>14</v>
      </c>
      <c r="C30" s="15">
        <f t="shared" si="0"/>
        <v>14</v>
      </c>
      <c r="D30" s="16">
        <f t="shared" si="1"/>
        <v>14</v>
      </c>
      <c r="E30" s="33"/>
      <c r="F30" s="5">
        <v>1540</v>
      </c>
      <c r="G30" s="34" t="str">
        <f t="shared" si="4"/>
        <v>PPE - Vehicles</v>
      </c>
      <c r="H30" s="31">
        <v>6000</v>
      </c>
      <c r="I30" s="79">
        <v>6000</v>
      </c>
    </row>
    <row r="31" spans="2:9" ht="14.4" customHeight="1" x14ac:dyDescent="0.3">
      <c r="B31" s="6">
        <f t="shared" si="2"/>
        <v>15</v>
      </c>
      <c r="C31" s="15">
        <f t="shared" si="0"/>
        <v>15</v>
      </c>
      <c r="D31" s="16">
        <f t="shared" si="1"/>
        <v>15</v>
      </c>
      <c r="E31" s="33"/>
      <c r="F31" s="5">
        <v>1640</v>
      </c>
      <c r="G31" s="34" t="str">
        <f t="shared" si="4"/>
        <v>ACCUM DEPR - Vehicles</v>
      </c>
      <c r="H31" s="31">
        <v>-500</v>
      </c>
      <c r="I31" s="79">
        <v>-550</v>
      </c>
    </row>
    <row r="32" spans="2:9" ht="14.4" customHeight="1" x14ac:dyDescent="0.3">
      <c r="B32" s="6">
        <f t="shared" si="2"/>
        <v>15</v>
      </c>
      <c r="C32" s="15">
        <f t="shared" si="0"/>
        <v>15</v>
      </c>
      <c r="D32" s="16">
        <f t="shared" si="1"/>
        <v>15</v>
      </c>
      <c r="E32" s="33"/>
      <c r="F32" s="5"/>
      <c r="G32" s="34" t="str">
        <f t="shared" si="4"/>
        <v/>
      </c>
      <c r="H32" s="31"/>
      <c r="I32" s="79" t="s">
        <v>99</v>
      </c>
    </row>
    <row r="33" spans="2:9" ht="14.4" customHeight="1" x14ac:dyDescent="0.35">
      <c r="B33" s="6">
        <f t="shared" si="2"/>
        <v>15</v>
      </c>
      <c r="C33" s="15">
        <f t="shared" si="0"/>
        <v>15</v>
      </c>
      <c r="D33" s="16">
        <f t="shared" si="1"/>
        <v>15</v>
      </c>
      <c r="E33" s="33"/>
      <c r="F33" s="5"/>
      <c r="G33" s="34" t="str">
        <f t="shared" si="4"/>
        <v/>
      </c>
      <c r="H33" s="31"/>
      <c r="I33" s="79" t="s">
        <v>99</v>
      </c>
    </row>
    <row r="34" spans="2:9" ht="14.4" customHeight="1" x14ac:dyDescent="0.35">
      <c r="B34" s="6">
        <f t="shared" si="2"/>
        <v>15</v>
      </c>
      <c r="C34" s="15">
        <f t="shared" si="0"/>
        <v>15</v>
      </c>
      <c r="D34" s="16">
        <f t="shared" si="1"/>
        <v>15</v>
      </c>
      <c r="E34" s="33"/>
      <c r="F34" s="5"/>
      <c r="G34" s="34" t="str">
        <f t="shared" si="4"/>
        <v/>
      </c>
      <c r="H34" s="31"/>
      <c r="I34" s="79" t="s">
        <v>99</v>
      </c>
    </row>
    <row r="35" spans="2:9" ht="14.4" customHeight="1" x14ac:dyDescent="0.35">
      <c r="B35" s="6">
        <f t="shared" si="2"/>
        <v>15</v>
      </c>
      <c r="C35" s="15">
        <f t="shared" si="0"/>
        <v>15</v>
      </c>
      <c r="D35" s="16">
        <f t="shared" si="1"/>
        <v>15</v>
      </c>
      <c r="E35" s="33"/>
      <c r="F35" s="5"/>
      <c r="G35" s="34" t="str">
        <f t="shared" si="4"/>
        <v/>
      </c>
      <c r="H35" s="31"/>
      <c r="I35" s="79" t="s">
        <v>99</v>
      </c>
    </row>
    <row r="36" spans="2:9" ht="14.4" customHeight="1" x14ac:dyDescent="0.35">
      <c r="B36" s="6">
        <f t="shared" si="2"/>
        <v>15</v>
      </c>
      <c r="C36" s="15">
        <f t="shared" si="0"/>
        <v>15</v>
      </c>
      <c r="D36" s="16">
        <f t="shared" si="1"/>
        <v>15</v>
      </c>
      <c r="E36" s="33"/>
      <c r="F36" s="5"/>
      <c r="G36" s="34" t="str">
        <f t="shared" si="4"/>
        <v/>
      </c>
      <c r="H36" s="31"/>
      <c r="I36" s="79" t="s">
        <v>99</v>
      </c>
    </row>
    <row r="37" spans="2:9" ht="14.4" customHeight="1" x14ac:dyDescent="0.35">
      <c r="B37" s="6">
        <f t="shared" si="2"/>
        <v>15</v>
      </c>
      <c r="C37" s="15">
        <f t="shared" si="0"/>
        <v>15</v>
      </c>
      <c r="D37" s="16">
        <f t="shared" si="1"/>
        <v>15</v>
      </c>
      <c r="E37" s="33"/>
      <c r="F37" s="5"/>
      <c r="G37" s="34" t="str">
        <f t="shared" si="4"/>
        <v/>
      </c>
      <c r="H37" s="31"/>
      <c r="I37" s="79" t="s">
        <v>99</v>
      </c>
    </row>
    <row r="38" spans="2:9" ht="14.4" customHeight="1" x14ac:dyDescent="0.35">
      <c r="B38" s="6">
        <f t="shared" si="2"/>
        <v>15</v>
      </c>
      <c r="C38" s="15">
        <f t="shared" si="0"/>
        <v>15</v>
      </c>
      <c r="D38" s="16">
        <f t="shared" si="1"/>
        <v>15</v>
      </c>
      <c r="E38" s="33"/>
      <c r="F38" s="5"/>
      <c r="G38" s="34" t="str">
        <f t="shared" si="4"/>
        <v/>
      </c>
      <c r="H38" s="31"/>
      <c r="I38" s="79" t="s">
        <v>99</v>
      </c>
    </row>
    <row r="39" spans="2:9" ht="14.4" customHeight="1" x14ac:dyDescent="0.35">
      <c r="B39" s="6">
        <f t="shared" si="2"/>
        <v>15</v>
      </c>
      <c r="C39" s="15">
        <f t="shared" si="0"/>
        <v>15</v>
      </c>
      <c r="D39" s="16">
        <f t="shared" si="1"/>
        <v>15</v>
      </c>
      <c r="E39" s="33"/>
      <c r="F39" s="5"/>
      <c r="G39" s="34" t="str">
        <f t="shared" si="4"/>
        <v/>
      </c>
      <c r="H39" s="31"/>
      <c r="I39" s="79" t="s">
        <v>99</v>
      </c>
    </row>
    <row r="40" spans="2:9" ht="14.4" customHeight="1" x14ac:dyDescent="0.35">
      <c r="B40" s="6">
        <f t="shared" si="2"/>
        <v>15</v>
      </c>
      <c r="C40" s="15">
        <f t="shared" si="0"/>
        <v>15</v>
      </c>
      <c r="D40" s="16">
        <f t="shared" si="1"/>
        <v>15</v>
      </c>
      <c r="E40" s="33"/>
      <c r="F40" s="5"/>
      <c r="G40" s="34" t="str">
        <f t="shared" si="4"/>
        <v/>
      </c>
      <c r="H40" s="31"/>
      <c r="I40" s="79" t="s">
        <v>99</v>
      </c>
    </row>
    <row r="41" spans="2:9" ht="14.4" customHeight="1" x14ac:dyDescent="0.35">
      <c r="B41" s="6">
        <f t="shared" si="2"/>
        <v>15</v>
      </c>
      <c r="C41" s="15">
        <f t="shared" si="0"/>
        <v>15</v>
      </c>
      <c r="D41" s="16">
        <f t="shared" si="1"/>
        <v>15</v>
      </c>
      <c r="E41" s="33"/>
      <c r="F41" s="5"/>
      <c r="G41" s="34" t="str">
        <f t="shared" si="4"/>
        <v/>
      </c>
      <c r="H41" s="31"/>
      <c r="I41" s="79" t="s">
        <v>99</v>
      </c>
    </row>
    <row r="42" spans="2:9" ht="14.4" customHeight="1" x14ac:dyDescent="0.35">
      <c r="B42" s="6">
        <f t="shared" si="2"/>
        <v>15</v>
      </c>
      <c r="C42" s="15">
        <f t="shared" si="0"/>
        <v>15</v>
      </c>
      <c r="D42" s="16">
        <f t="shared" si="1"/>
        <v>15</v>
      </c>
      <c r="E42" s="33"/>
      <c r="F42" s="5"/>
      <c r="G42" s="34" t="str">
        <f t="shared" si="4"/>
        <v/>
      </c>
      <c r="H42" s="31"/>
      <c r="I42" s="79" t="s">
        <v>99</v>
      </c>
    </row>
    <row r="43" spans="2:9" ht="14.4" customHeight="1" x14ac:dyDescent="0.35">
      <c r="B43" s="6">
        <f t="shared" si="2"/>
        <v>16</v>
      </c>
      <c r="C43" s="15">
        <f t="shared" si="0"/>
        <v>16</v>
      </c>
      <c r="D43" s="16">
        <f t="shared" si="1"/>
        <v>15</v>
      </c>
      <c r="E43" s="33" t="s">
        <v>92</v>
      </c>
      <c r="F43" s="35"/>
      <c r="G43" s="34"/>
      <c r="H43" s="31"/>
      <c r="I43" s="79" t="s">
        <v>99</v>
      </c>
    </row>
    <row r="44" spans="2:9" ht="14.4" customHeight="1" x14ac:dyDescent="0.35">
      <c r="B44" s="6">
        <f t="shared" si="2"/>
        <v>17</v>
      </c>
      <c r="C44" s="15">
        <f t="shared" si="0"/>
        <v>17</v>
      </c>
      <c r="D44" s="16">
        <f t="shared" si="1"/>
        <v>16</v>
      </c>
      <c r="E44" s="33" t="s">
        <v>93</v>
      </c>
      <c r="F44" s="36"/>
      <c r="G44" s="37" t="s">
        <v>94</v>
      </c>
      <c r="H44" s="72">
        <f>SUM(H11:H43)</f>
        <v>16079</v>
      </c>
      <c r="I44" s="72">
        <f>SUM(I11:I43)</f>
        <v>21933.35</v>
      </c>
    </row>
    <row r="45" spans="2:9" ht="14.4" customHeight="1" x14ac:dyDescent="0.35">
      <c r="B45" s="6">
        <f>IF(OR(G45&lt;&gt;"",E45="c"),IF(G45&lt;&gt;"LIABILITIES",B44+1,101),B44)</f>
        <v>101</v>
      </c>
      <c r="C45" s="15">
        <f t="shared" ref="C45:C76" si="5">IF(AND(G45="TOTAL LIABILITIES",maxaktiva&gt;maxpasiva),maxaktiva+100,B45)</f>
        <v>101</v>
      </c>
      <c r="D45" s="16">
        <f t="shared" si="1"/>
        <v>17</v>
      </c>
      <c r="E45" s="33" t="s">
        <v>89</v>
      </c>
      <c r="F45" s="38"/>
      <c r="G45" s="26" t="s">
        <v>27</v>
      </c>
      <c r="H45" s="27"/>
      <c r="I45" s="28"/>
    </row>
    <row r="46" spans="2:9" ht="14.4" customHeight="1" x14ac:dyDescent="0.35">
      <c r="B46" s="6">
        <f t="shared" ref="B46:B95" si="6">IF(OR(G46&lt;&gt;"",E46="c"),IF(G46&lt;&gt;"LIABILITIES",B45+1,101),B45)</f>
        <v>102</v>
      </c>
      <c r="C46" s="15">
        <f t="shared" si="5"/>
        <v>102</v>
      </c>
      <c r="D46" s="16">
        <f t="shared" si="1"/>
        <v>18</v>
      </c>
      <c r="E46" s="33" t="s">
        <v>90</v>
      </c>
      <c r="F46" s="35"/>
      <c r="G46" s="30" t="s">
        <v>95</v>
      </c>
      <c r="H46" s="78"/>
      <c r="I46" s="32"/>
    </row>
    <row r="47" spans="2:9" ht="14.4" customHeight="1" x14ac:dyDescent="0.35">
      <c r="B47" s="6">
        <f t="shared" si="6"/>
        <v>103</v>
      </c>
      <c r="C47" s="15">
        <f t="shared" si="5"/>
        <v>103</v>
      </c>
      <c r="D47" s="16">
        <f t="shared" si="1"/>
        <v>19</v>
      </c>
      <c r="E47" s="33"/>
      <c r="F47" s="5">
        <v>2110</v>
      </c>
      <c r="G47" s="34" t="str">
        <f t="shared" ref="G47:G86" si="7">IF(F47&lt;&gt;"",VLOOKUP(F47,ChartofAccountsTable,2,FALSE),"")</f>
        <v>A/P - Trade</v>
      </c>
      <c r="H47" s="31">
        <v>3897.5</v>
      </c>
      <c r="I47" s="32">
        <v>4724.3500000000004</v>
      </c>
    </row>
    <row r="48" spans="2:9" ht="14.4" customHeight="1" x14ac:dyDescent="0.35">
      <c r="B48" s="6">
        <f t="shared" si="6"/>
        <v>104</v>
      </c>
      <c r="C48" s="15">
        <f t="shared" si="5"/>
        <v>104</v>
      </c>
      <c r="D48" s="16">
        <f t="shared" si="1"/>
        <v>20</v>
      </c>
      <c r="E48" s="33"/>
      <c r="F48" s="5">
        <v>2120</v>
      </c>
      <c r="G48" s="34" t="str">
        <f t="shared" si="7"/>
        <v>Unearned Revenue</v>
      </c>
      <c r="H48" s="31"/>
      <c r="I48" s="32">
        <v>0</v>
      </c>
    </row>
    <row r="49" spans="2:9" ht="14.4" customHeight="1" x14ac:dyDescent="0.35">
      <c r="B49" s="6">
        <f t="shared" si="6"/>
        <v>105</v>
      </c>
      <c r="C49" s="15">
        <f t="shared" si="5"/>
        <v>105</v>
      </c>
      <c r="D49" s="16">
        <f t="shared" si="1"/>
        <v>21</v>
      </c>
      <c r="E49" s="33"/>
      <c r="F49" s="5">
        <v>2130</v>
      </c>
      <c r="G49" s="34" t="str">
        <f t="shared" si="7"/>
        <v>VAT - Input</v>
      </c>
      <c r="H49" s="31"/>
      <c r="I49" s="32">
        <v>-248.35000000000002</v>
      </c>
    </row>
    <row r="50" spans="2:9" ht="14.4" customHeight="1" x14ac:dyDescent="0.35">
      <c r="B50" s="6">
        <f t="shared" si="6"/>
        <v>106</v>
      </c>
      <c r="C50" s="15">
        <f t="shared" si="5"/>
        <v>106</v>
      </c>
      <c r="D50" s="16">
        <f t="shared" si="1"/>
        <v>22</v>
      </c>
      <c r="E50" s="33"/>
      <c r="F50" s="5">
        <v>2140</v>
      </c>
      <c r="G50" s="34" t="str">
        <f t="shared" si="7"/>
        <v>VAT - Output</v>
      </c>
      <c r="H50" s="31"/>
      <c r="I50" s="32">
        <v>613.1</v>
      </c>
    </row>
    <row r="51" spans="2:9" ht="14.4" customHeight="1" x14ac:dyDescent="0.35">
      <c r="B51" s="6">
        <f t="shared" si="6"/>
        <v>106</v>
      </c>
      <c r="C51" s="15">
        <f t="shared" si="5"/>
        <v>106</v>
      </c>
      <c r="D51" s="16">
        <f t="shared" si="1"/>
        <v>22</v>
      </c>
      <c r="E51" s="33"/>
      <c r="F51" s="5"/>
      <c r="G51" s="34" t="str">
        <f t="shared" si="7"/>
        <v/>
      </c>
      <c r="H51" s="31"/>
      <c r="I51" s="32" t="s">
        <v>99</v>
      </c>
    </row>
    <row r="52" spans="2:9" ht="14.4" customHeight="1" x14ac:dyDescent="0.35">
      <c r="B52" s="6">
        <f t="shared" si="6"/>
        <v>106</v>
      </c>
      <c r="C52" s="15">
        <f t="shared" si="5"/>
        <v>106</v>
      </c>
      <c r="D52" s="16">
        <f t="shared" si="1"/>
        <v>22</v>
      </c>
      <c r="E52" s="33"/>
      <c r="F52" s="5"/>
      <c r="G52" s="34" t="str">
        <f t="shared" si="7"/>
        <v/>
      </c>
      <c r="H52" s="31"/>
      <c r="I52" s="32" t="s">
        <v>99</v>
      </c>
    </row>
    <row r="53" spans="2:9" ht="14.4" customHeight="1" x14ac:dyDescent="0.35">
      <c r="B53" s="6">
        <f t="shared" si="6"/>
        <v>106</v>
      </c>
      <c r="C53" s="15">
        <f t="shared" si="5"/>
        <v>106</v>
      </c>
      <c r="D53" s="16">
        <f t="shared" si="1"/>
        <v>22</v>
      </c>
      <c r="E53" s="33"/>
      <c r="F53" s="5"/>
      <c r="G53" s="34" t="str">
        <f t="shared" si="7"/>
        <v/>
      </c>
      <c r="H53" s="31"/>
      <c r="I53" s="32" t="s">
        <v>99</v>
      </c>
    </row>
    <row r="54" spans="2:9" ht="14.4" customHeight="1" x14ac:dyDescent="0.35">
      <c r="B54" s="6">
        <f t="shared" si="6"/>
        <v>106</v>
      </c>
      <c r="C54" s="15">
        <f t="shared" si="5"/>
        <v>106</v>
      </c>
      <c r="D54" s="16">
        <f t="shared" si="1"/>
        <v>22</v>
      </c>
      <c r="E54" s="33"/>
      <c r="F54" s="5"/>
      <c r="G54" s="34" t="str">
        <f t="shared" si="7"/>
        <v/>
      </c>
      <c r="H54" s="31"/>
      <c r="I54" s="32" t="s">
        <v>99</v>
      </c>
    </row>
    <row r="55" spans="2:9" ht="14.4" customHeight="1" x14ac:dyDescent="0.35">
      <c r="B55" s="6">
        <f t="shared" si="6"/>
        <v>106</v>
      </c>
      <c r="C55" s="15">
        <f t="shared" si="5"/>
        <v>106</v>
      </c>
      <c r="D55" s="16">
        <f t="shared" si="1"/>
        <v>22</v>
      </c>
      <c r="E55" s="33"/>
      <c r="F55" s="5"/>
      <c r="G55" s="34" t="str">
        <f t="shared" si="7"/>
        <v/>
      </c>
      <c r="H55" s="31"/>
      <c r="I55" s="32" t="s">
        <v>99</v>
      </c>
    </row>
    <row r="56" spans="2:9" ht="14.4" customHeight="1" x14ac:dyDescent="0.35">
      <c r="B56" s="6">
        <f t="shared" si="6"/>
        <v>106</v>
      </c>
      <c r="C56" s="15">
        <f t="shared" si="5"/>
        <v>106</v>
      </c>
      <c r="D56" s="16">
        <f t="shared" si="1"/>
        <v>22</v>
      </c>
      <c r="E56" s="33"/>
      <c r="F56" s="5"/>
      <c r="G56" s="34" t="str">
        <f t="shared" si="7"/>
        <v/>
      </c>
      <c r="H56" s="31"/>
      <c r="I56" s="32"/>
    </row>
    <row r="57" spans="2:9" ht="14.4" customHeight="1" x14ac:dyDescent="0.35">
      <c r="B57" s="6">
        <f t="shared" si="6"/>
        <v>106</v>
      </c>
      <c r="C57" s="15">
        <f t="shared" si="5"/>
        <v>106</v>
      </c>
      <c r="D57" s="16">
        <f t="shared" si="1"/>
        <v>22</v>
      </c>
      <c r="E57" s="33"/>
      <c r="F57" s="5"/>
      <c r="G57" s="34" t="str">
        <f t="shared" si="7"/>
        <v/>
      </c>
      <c r="H57" s="31"/>
      <c r="I57" s="32"/>
    </row>
    <row r="58" spans="2:9" ht="14.4" customHeight="1" x14ac:dyDescent="0.35">
      <c r="B58" s="6">
        <f t="shared" si="6"/>
        <v>106</v>
      </c>
      <c r="C58" s="15">
        <f t="shared" si="5"/>
        <v>106</v>
      </c>
      <c r="D58" s="16">
        <f t="shared" si="1"/>
        <v>22</v>
      </c>
      <c r="E58" s="33"/>
      <c r="F58" s="5"/>
      <c r="G58" s="34" t="str">
        <f t="shared" si="7"/>
        <v/>
      </c>
      <c r="H58" s="31"/>
      <c r="I58" s="32"/>
    </row>
    <row r="59" spans="2:9" ht="14.4" customHeight="1" x14ac:dyDescent="0.35">
      <c r="B59" s="6">
        <f t="shared" si="6"/>
        <v>106</v>
      </c>
      <c r="C59" s="15">
        <f t="shared" si="5"/>
        <v>106</v>
      </c>
      <c r="D59" s="16">
        <f t="shared" si="1"/>
        <v>22</v>
      </c>
      <c r="E59" s="33"/>
      <c r="F59" s="5"/>
      <c r="G59" s="34" t="str">
        <f t="shared" si="7"/>
        <v/>
      </c>
      <c r="H59" s="31"/>
      <c r="I59" s="32"/>
    </row>
    <row r="60" spans="2:9" ht="14.4" customHeight="1" x14ac:dyDescent="0.35">
      <c r="B60" s="6">
        <f t="shared" si="6"/>
        <v>106</v>
      </c>
      <c r="C60" s="15">
        <f t="shared" si="5"/>
        <v>106</v>
      </c>
      <c r="D60" s="16">
        <f t="shared" si="1"/>
        <v>22</v>
      </c>
      <c r="E60" s="33"/>
      <c r="F60" s="5"/>
      <c r="G60" s="34" t="str">
        <f t="shared" si="7"/>
        <v/>
      </c>
      <c r="H60" s="31"/>
      <c r="I60" s="32"/>
    </row>
    <row r="61" spans="2:9" ht="14.4" customHeight="1" x14ac:dyDescent="0.35">
      <c r="B61" s="6">
        <f t="shared" si="6"/>
        <v>106</v>
      </c>
      <c r="C61" s="15">
        <f t="shared" si="5"/>
        <v>106</v>
      </c>
      <c r="D61" s="16">
        <f t="shared" si="1"/>
        <v>22</v>
      </c>
      <c r="E61" s="33"/>
      <c r="F61" s="5"/>
      <c r="G61" s="34" t="str">
        <f t="shared" si="7"/>
        <v/>
      </c>
      <c r="H61" s="31"/>
      <c r="I61" s="32"/>
    </row>
    <row r="62" spans="2:9" ht="14.4" customHeight="1" x14ac:dyDescent="0.35">
      <c r="B62" s="6">
        <f t="shared" si="6"/>
        <v>107</v>
      </c>
      <c r="C62" s="15">
        <f t="shared" si="5"/>
        <v>107</v>
      </c>
      <c r="D62" s="16">
        <f t="shared" si="1"/>
        <v>23</v>
      </c>
      <c r="E62" s="33" t="s">
        <v>90</v>
      </c>
      <c r="F62" s="35"/>
      <c r="G62" s="30" t="s">
        <v>96</v>
      </c>
      <c r="H62" s="78"/>
      <c r="I62" s="32"/>
    </row>
    <row r="63" spans="2:9" ht="14.4" customHeight="1" x14ac:dyDescent="0.35">
      <c r="B63" s="6">
        <f t="shared" si="6"/>
        <v>108</v>
      </c>
      <c r="C63" s="15">
        <f t="shared" si="5"/>
        <v>108</v>
      </c>
      <c r="D63" s="16">
        <f t="shared" si="1"/>
        <v>24</v>
      </c>
      <c r="E63" s="33"/>
      <c r="F63" s="5">
        <v>2720</v>
      </c>
      <c r="G63" s="34" t="str">
        <f t="shared" si="7"/>
        <v>Financial Company Short Term Debts</v>
      </c>
      <c r="H63" s="31"/>
      <c r="I63" s="32"/>
    </row>
    <row r="64" spans="2:9" ht="14.4" customHeight="1" x14ac:dyDescent="0.35">
      <c r="B64" s="6">
        <f t="shared" si="6"/>
        <v>108</v>
      </c>
      <c r="C64" s="15">
        <f t="shared" si="5"/>
        <v>108</v>
      </c>
      <c r="D64" s="16">
        <f t="shared" si="1"/>
        <v>24</v>
      </c>
      <c r="E64" s="33"/>
      <c r="F64" s="5"/>
      <c r="G64" s="34" t="str">
        <f t="shared" si="7"/>
        <v/>
      </c>
      <c r="H64" s="31"/>
      <c r="I64" s="32"/>
    </row>
    <row r="65" spans="2:9" ht="14.4" customHeight="1" x14ac:dyDescent="0.35">
      <c r="B65" s="6">
        <f t="shared" si="6"/>
        <v>108</v>
      </c>
      <c r="C65" s="15">
        <f t="shared" si="5"/>
        <v>108</v>
      </c>
      <c r="D65" s="16">
        <f t="shared" si="1"/>
        <v>24</v>
      </c>
      <c r="E65" s="33"/>
      <c r="F65" s="5"/>
      <c r="G65" s="34" t="str">
        <f t="shared" si="7"/>
        <v/>
      </c>
      <c r="H65" s="31"/>
      <c r="I65" s="32"/>
    </row>
    <row r="66" spans="2:9" ht="14.4" customHeight="1" x14ac:dyDescent="0.35">
      <c r="B66" s="6">
        <f t="shared" si="6"/>
        <v>108</v>
      </c>
      <c r="C66" s="15">
        <f t="shared" si="5"/>
        <v>108</v>
      </c>
      <c r="D66" s="16">
        <f t="shared" si="1"/>
        <v>24</v>
      </c>
      <c r="E66" s="33"/>
      <c r="F66" s="5"/>
      <c r="G66" s="34" t="str">
        <f t="shared" si="7"/>
        <v/>
      </c>
      <c r="H66" s="31"/>
      <c r="I66" s="32"/>
    </row>
    <row r="67" spans="2:9" ht="14.4" customHeight="1" x14ac:dyDescent="0.35">
      <c r="B67" s="6">
        <f t="shared" si="6"/>
        <v>108</v>
      </c>
      <c r="C67" s="15">
        <f t="shared" si="5"/>
        <v>108</v>
      </c>
      <c r="D67" s="16">
        <f t="shared" si="1"/>
        <v>24</v>
      </c>
      <c r="E67" s="33"/>
      <c r="F67" s="5"/>
      <c r="G67" s="34" t="str">
        <f t="shared" si="7"/>
        <v/>
      </c>
      <c r="H67" s="31"/>
      <c r="I67" s="32"/>
    </row>
    <row r="68" spans="2:9" ht="14.4" customHeight="1" x14ac:dyDescent="0.35">
      <c r="B68" s="6">
        <f t="shared" si="6"/>
        <v>108</v>
      </c>
      <c r="C68" s="15">
        <f t="shared" si="5"/>
        <v>108</v>
      </c>
      <c r="D68" s="16">
        <f t="shared" si="1"/>
        <v>24</v>
      </c>
      <c r="E68" s="33"/>
      <c r="F68" s="5"/>
      <c r="G68" s="34" t="str">
        <f t="shared" si="7"/>
        <v/>
      </c>
      <c r="H68" s="31"/>
      <c r="I68" s="32"/>
    </row>
    <row r="69" spans="2:9" ht="14.4" customHeight="1" x14ac:dyDescent="0.35">
      <c r="B69" s="6">
        <f t="shared" si="6"/>
        <v>108</v>
      </c>
      <c r="C69" s="15">
        <f t="shared" si="5"/>
        <v>108</v>
      </c>
      <c r="D69" s="16">
        <f t="shared" si="1"/>
        <v>24</v>
      </c>
      <c r="E69" s="33"/>
      <c r="F69" s="5"/>
      <c r="G69" s="34" t="str">
        <f t="shared" si="7"/>
        <v/>
      </c>
      <c r="H69" s="31"/>
      <c r="I69" s="32"/>
    </row>
    <row r="70" spans="2:9" ht="14.4" customHeight="1" x14ac:dyDescent="0.35">
      <c r="B70" s="6">
        <f t="shared" si="6"/>
        <v>108</v>
      </c>
      <c r="C70" s="15">
        <f t="shared" si="5"/>
        <v>108</v>
      </c>
      <c r="D70" s="16">
        <f t="shared" si="1"/>
        <v>24</v>
      </c>
      <c r="E70" s="33"/>
      <c r="F70" s="5"/>
      <c r="G70" s="34" t="str">
        <f t="shared" si="7"/>
        <v/>
      </c>
      <c r="H70" s="31"/>
      <c r="I70" s="32"/>
    </row>
    <row r="71" spans="2:9" ht="14.4" customHeight="1" x14ac:dyDescent="0.35">
      <c r="B71" s="6">
        <f t="shared" si="6"/>
        <v>108</v>
      </c>
      <c r="C71" s="15">
        <f t="shared" si="5"/>
        <v>108</v>
      </c>
      <c r="D71" s="16">
        <f t="shared" si="1"/>
        <v>24</v>
      </c>
      <c r="E71" s="33"/>
      <c r="F71" s="5"/>
      <c r="G71" s="34" t="str">
        <f t="shared" si="7"/>
        <v/>
      </c>
      <c r="H71" s="31"/>
      <c r="I71" s="32"/>
    </row>
    <row r="72" spans="2:9" ht="14.4" customHeight="1" x14ac:dyDescent="0.35">
      <c r="B72" s="6">
        <f t="shared" si="6"/>
        <v>108</v>
      </c>
      <c r="C72" s="15">
        <f t="shared" si="5"/>
        <v>108</v>
      </c>
      <c r="D72" s="16">
        <f t="shared" si="1"/>
        <v>24</v>
      </c>
      <c r="E72" s="33"/>
      <c r="F72" s="5"/>
      <c r="G72" s="34" t="str">
        <f t="shared" si="7"/>
        <v/>
      </c>
      <c r="H72" s="31"/>
      <c r="I72" s="32"/>
    </row>
    <row r="73" spans="2:9" ht="14.4" customHeight="1" x14ac:dyDescent="0.35">
      <c r="B73" s="6">
        <f t="shared" si="6"/>
        <v>108</v>
      </c>
      <c r="C73" s="15">
        <f t="shared" si="5"/>
        <v>108</v>
      </c>
      <c r="D73" s="16">
        <f t="shared" si="1"/>
        <v>24</v>
      </c>
      <c r="E73" s="33"/>
      <c r="F73" s="5"/>
      <c r="G73" s="34" t="str">
        <f t="shared" si="7"/>
        <v/>
      </c>
      <c r="H73" s="31"/>
      <c r="I73" s="32"/>
    </row>
    <row r="74" spans="2:9" ht="14.4" customHeight="1" x14ac:dyDescent="0.35">
      <c r="B74" s="6">
        <f t="shared" si="6"/>
        <v>108</v>
      </c>
      <c r="C74" s="15">
        <f t="shared" si="5"/>
        <v>108</v>
      </c>
      <c r="D74" s="16">
        <f t="shared" ref="D74:D95" si="8">IF(G74&lt;&gt;"",D73+1,D73)</f>
        <v>24</v>
      </c>
      <c r="E74" s="33"/>
      <c r="F74" s="5"/>
      <c r="G74" s="34" t="str">
        <f t="shared" si="7"/>
        <v/>
      </c>
      <c r="H74" s="31"/>
      <c r="I74" s="32"/>
    </row>
    <row r="75" spans="2:9" ht="14.4" customHeight="1" x14ac:dyDescent="0.35">
      <c r="B75" s="6">
        <f t="shared" si="6"/>
        <v>108</v>
      </c>
      <c r="C75" s="15">
        <f t="shared" si="5"/>
        <v>108</v>
      </c>
      <c r="D75" s="16">
        <f t="shared" si="8"/>
        <v>24</v>
      </c>
      <c r="E75" s="33"/>
      <c r="F75" s="5"/>
      <c r="G75" s="34" t="str">
        <f t="shared" si="7"/>
        <v/>
      </c>
      <c r="H75" s="31"/>
      <c r="I75" s="32"/>
    </row>
    <row r="76" spans="2:9" ht="14.4" customHeight="1" x14ac:dyDescent="0.35">
      <c r="B76" s="6">
        <f t="shared" si="6"/>
        <v>108</v>
      </c>
      <c r="C76" s="15">
        <f t="shared" si="5"/>
        <v>108</v>
      </c>
      <c r="D76" s="16">
        <f t="shared" si="8"/>
        <v>24</v>
      </c>
      <c r="E76" s="33"/>
      <c r="F76" s="5"/>
      <c r="G76" s="34" t="str">
        <f t="shared" si="7"/>
        <v/>
      </c>
      <c r="H76" s="31"/>
      <c r="I76" s="32"/>
    </row>
    <row r="77" spans="2:9" ht="14.4" customHeight="1" x14ac:dyDescent="0.35">
      <c r="B77" s="6">
        <f t="shared" si="6"/>
        <v>108</v>
      </c>
      <c r="C77" s="15">
        <f t="shared" ref="C77:C95" si="9">IF(AND(G77="TOTAL LIABILITIES",maxaktiva&gt;maxpasiva),maxaktiva+100,B77)</f>
        <v>108</v>
      </c>
      <c r="D77" s="16">
        <f t="shared" si="8"/>
        <v>24</v>
      </c>
      <c r="E77" s="33"/>
      <c r="F77" s="5"/>
      <c r="G77" s="34" t="str">
        <f t="shared" si="7"/>
        <v/>
      </c>
      <c r="H77" s="31"/>
      <c r="I77" s="32"/>
    </row>
    <row r="78" spans="2:9" ht="14.4" customHeight="1" x14ac:dyDescent="0.35">
      <c r="B78" s="6">
        <f t="shared" si="6"/>
        <v>109</v>
      </c>
      <c r="C78" s="15">
        <f t="shared" si="9"/>
        <v>109</v>
      </c>
      <c r="D78" s="16">
        <f t="shared" si="8"/>
        <v>25</v>
      </c>
      <c r="E78" s="33" t="s">
        <v>90</v>
      </c>
      <c r="F78" s="35"/>
      <c r="G78" s="30" t="s">
        <v>97</v>
      </c>
      <c r="H78" s="78"/>
      <c r="I78" s="32"/>
    </row>
    <row r="79" spans="2:9" ht="14.4" customHeight="1" x14ac:dyDescent="0.35">
      <c r="B79" s="6">
        <f t="shared" si="6"/>
        <v>110</v>
      </c>
      <c r="C79" s="15">
        <f t="shared" si="9"/>
        <v>110</v>
      </c>
      <c r="D79" s="16">
        <f t="shared" si="8"/>
        <v>26</v>
      </c>
      <c r="E79" s="33"/>
      <c r="F79" s="5">
        <v>3100</v>
      </c>
      <c r="G79" s="34" t="str">
        <f t="shared" si="7"/>
        <v>Owner's Capital</v>
      </c>
      <c r="H79" s="31">
        <v>9000</v>
      </c>
      <c r="I79" s="32">
        <v>11500</v>
      </c>
    </row>
    <row r="80" spans="2:9" ht="14.4" customHeight="1" x14ac:dyDescent="0.35">
      <c r="B80" s="6">
        <f t="shared" si="6"/>
        <v>111</v>
      </c>
      <c r="C80" s="15">
        <f t="shared" si="9"/>
        <v>111</v>
      </c>
      <c r="D80" s="16">
        <f t="shared" si="8"/>
        <v>27</v>
      </c>
      <c r="E80" s="33"/>
      <c r="F80" s="5">
        <v>3200</v>
      </c>
      <c r="G80" s="34" t="str">
        <f t="shared" si="7"/>
        <v>Retained Earnings</v>
      </c>
      <c r="H80" s="31">
        <v>3181.5</v>
      </c>
      <c r="I80" s="32">
        <v>3181.5</v>
      </c>
    </row>
    <row r="81" spans="1:9" ht="14.4" customHeight="1" x14ac:dyDescent="0.35">
      <c r="B81" s="6">
        <f t="shared" si="6"/>
        <v>112</v>
      </c>
      <c r="C81" s="15">
        <f t="shared" si="9"/>
        <v>112</v>
      </c>
      <c r="D81" s="16">
        <f t="shared" si="8"/>
        <v>28</v>
      </c>
      <c r="E81" s="33"/>
      <c r="F81" s="5">
        <v>3300</v>
      </c>
      <c r="G81" s="34" t="str">
        <f t="shared" si="7"/>
        <v>Current Earnings</v>
      </c>
      <c r="H81" s="31"/>
      <c r="I81" s="32">
        <v>2162.7500000000005</v>
      </c>
    </row>
    <row r="82" spans="1:9" ht="14.4" customHeight="1" x14ac:dyDescent="0.35">
      <c r="B82" s="6">
        <f t="shared" si="6"/>
        <v>113</v>
      </c>
      <c r="C82" s="15">
        <f t="shared" si="9"/>
        <v>113</v>
      </c>
      <c r="D82" s="16">
        <f t="shared" si="8"/>
        <v>29</v>
      </c>
      <c r="E82" s="33"/>
      <c r="F82" s="5">
        <v>3400</v>
      </c>
      <c r="G82" s="34" t="str">
        <f t="shared" si="7"/>
        <v>Owner's Withdrawal</v>
      </c>
      <c r="H82" s="31"/>
      <c r="I82" s="32"/>
    </row>
    <row r="83" spans="1:9" ht="14.4" customHeight="1" x14ac:dyDescent="0.35">
      <c r="B83" s="6">
        <f t="shared" si="6"/>
        <v>113</v>
      </c>
      <c r="C83" s="15">
        <f t="shared" si="9"/>
        <v>113</v>
      </c>
      <c r="D83" s="16">
        <f t="shared" si="8"/>
        <v>29</v>
      </c>
      <c r="E83" s="33"/>
      <c r="F83" s="5"/>
      <c r="G83" s="34" t="str">
        <f t="shared" si="7"/>
        <v/>
      </c>
      <c r="H83" s="31"/>
      <c r="I83" s="32"/>
    </row>
    <row r="84" spans="1:9" ht="14.4" customHeight="1" x14ac:dyDescent="0.35">
      <c r="B84" s="6">
        <f t="shared" si="6"/>
        <v>113</v>
      </c>
      <c r="C84" s="15">
        <f t="shared" si="9"/>
        <v>113</v>
      </c>
      <c r="D84" s="16">
        <f t="shared" si="8"/>
        <v>29</v>
      </c>
      <c r="E84" s="33"/>
      <c r="F84" s="5"/>
      <c r="G84" s="34" t="str">
        <f t="shared" si="7"/>
        <v/>
      </c>
      <c r="H84" s="31"/>
      <c r="I84" s="32"/>
    </row>
    <row r="85" spans="1:9" ht="14.4" customHeight="1" x14ac:dyDescent="0.35">
      <c r="B85" s="6">
        <f t="shared" si="6"/>
        <v>113</v>
      </c>
      <c r="C85" s="15">
        <f t="shared" si="9"/>
        <v>113</v>
      </c>
      <c r="D85" s="16">
        <f t="shared" si="8"/>
        <v>29</v>
      </c>
      <c r="E85" s="33"/>
      <c r="F85" s="5"/>
      <c r="G85" s="34" t="str">
        <f t="shared" si="7"/>
        <v/>
      </c>
      <c r="H85" s="31"/>
      <c r="I85" s="32"/>
    </row>
    <row r="86" spans="1:9" ht="14.4" customHeight="1" x14ac:dyDescent="0.35">
      <c r="B86" s="6">
        <f t="shared" si="6"/>
        <v>113</v>
      </c>
      <c r="C86" s="15">
        <f t="shared" si="9"/>
        <v>113</v>
      </c>
      <c r="D86" s="16">
        <f t="shared" si="8"/>
        <v>29</v>
      </c>
      <c r="E86" s="33"/>
      <c r="F86" s="5"/>
      <c r="G86" s="34" t="str">
        <f t="shared" si="7"/>
        <v/>
      </c>
      <c r="H86" s="31"/>
      <c r="I86" s="32"/>
    </row>
    <row r="87" spans="1:9" ht="14.4" customHeight="1" x14ac:dyDescent="0.35">
      <c r="B87" s="6">
        <f t="shared" si="6"/>
        <v>113</v>
      </c>
      <c r="C87" s="15">
        <f t="shared" si="9"/>
        <v>113</v>
      </c>
      <c r="D87" s="16">
        <f t="shared" si="8"/>
        <v>29</v>
      </c>
      <c r="E87" s="33"/>
      <c r="F87" s="5"/>
      <c r="G87" s="30"/>
      <c r="H87" s="31"/>
      <c r="I87" s="32"/>
    </row>
    <row r="88" spans="1:9" ht="14.4" customHeight="1" x14ac:dyDescent="0.35">
      <c r="B88" s="6">
        <f t="shared" si="6"/>
        <v>113</v>
      </c>
      <c r="C88" s="15">
        <f t="shared" si="9"/>
        <v>113</v>
      </c>
      <c r="D88" s="16">
        <f t="shared" si="8"/>
        <v>29</v>
      </c>
      <c r="E88" s="33"/>
      <c r="F88" s="5"/>
      <c r="G88" s="34" t="str">
        <f t="shared" ref="G88:G93" si="10">IF(F88&lt;&gt;"",VLOOKUP(F88,ChartofAccountsTable,2,FALSE),"")</f>
        <v/>
      </c>
      <c r="H88" s="31"/>
      <c r="I88" s="32"/>
    </row>
    <row r="89" spans="1:9" ht="14.4" customHeight="1" x14ac:dyDescent="0.35">
      <c r="B89" s="6">
        <f t="shared" si="6"/>
        <v>113</v>
      </c>
      <c r="C89" s="15">
        <f t="shared" si="9"/>
        <v>113</v>
      </c>
      <c r="D89" s="16">
        <f t="shared" si="8"/>
        <v>29</v>
      </c>
      <c r="E89" s="33"/>
      <c r="F89" s="5"/>
      <c r="G89" s="34" t="str">
        <f t="shared" si="10"/>
        <v/>
      </c>
      <c r="H89" s="31"/>
      <c r="I89" s="32"/>
    </row>
    <row r="90" spans="1:9" ht="14.4" customHeight="1" x14ac:dyDescent="0.35">
      <c r="B90" s="6">
        <f t="shared" si="6"/>
        <v>113</v>
      </c>
      <c r="C90" s="15">
        <f t="shared" si="9"/>
        <v>113</v>
      </c>
      <c r="D90" s="16">
        <f t="shared" si="8"/>
        <v>29</v>
      </c>
      <c r="E90" s="33"/>
      <c r="F90" s="5"/>
      <c r="G90" s="34" t="str">
        <f t="shared" si="10"/>
        <v/>
      </c>
      <c r="H90" s="31"/>
      <c r="I90" s="32"/>
    </row>
    <row r="91" spans="1:9" ht="14.4" customHeight="1" x14ac:dyDescent="0.35">
      <c r="B91" s="6">
        <f t="shared" si="6"/>
        <v>113</v>
      </c>
      <c r="C91" s="15">
        <f t="shared" si="9"/>
        <v>113</v>
      </c>
      <c r="D91" s="16">
        <f t="shared" si="8"/>
        <v>29</v>
      </c>
      <c r="E91" s="33"/>
      <c r="F91" s="5"/>
      <c r="G91" s="34" t="str">
        <f t="shared" si="10"/>
        <v/>
      </c>
      <c r="H91" s="31"/>
      <c r="I91" s="32"/>
    </row>
    <row r="92" spans="1:9" ht="14.4" customHeight="1" x14ac:dyDescent="0.35">
      <c r="B92" s="6">
        <f t="shared" si="6"/>
        <v>113</v>
      </c>
      <c r="C92" s="15">
        <f t="shared" si="9"/>
        <v>113</v>
      </c>
      <c r="D92" s="16">
        <f t="shared" si="8"/>
        <v>29</v>
      </c>
      <c r="E92" s="33"/>
      <c r="F92" s="5"/>
      <c r="G92" s="34" t="str">
        <f t="shared" si="10"/>
        <v/>
      </c>
      <c r="H92" s="31"/>
      <c r="I92" s="32"/>
    </row>
    <row r="93" spans="1:9" ht="14.4" customHeight="1" x14ac:dyDescent="0.35">
      <c r="B93" s="6">
        <f t="shared" si="6"/>
        <v>113</v>
      </c>
      <c r="C93" s="15">
        <f t="shared" si="9"/>
        <v>113</v>
      </c>
      <c r="D93" s="16">
        <f t="shared" si="8"/>
        <v>29</v>
      </c>
      <c r="E93" s="33"/>
      <c r="F93" s="5"/>
      <c r="G93" s="34" t="str">
        <f t="shared" si="10"/>
        <v/>
      </c>
      <c r="H93" s="31"/>
      <c r="I93" s="32"/>
    </row>
    <row r="94" spans="1:9" ht="14.4" customHeight="1" x14ac:dyDescent="0.35">
      <c r="B94" s="6">
        <f t="shared" si="6"/>
        <v>114</v>
      </c>
      <c r="C94" s="15">
        <f t="shared" si="9"/>
        <v>114</v>
      </c>
      <c r="D94" s="16">
        <f t="shared" si="8"/>
        <v>29</v>
      </c>
      <c r="E94" s="33" t="s">
        <v>92</v>
      </c>
      <c r="F94" s="35"/>
      <c r="G94" s="34"/>
      <c r="H94" s="31"/>
      <c r="I94" s="32"/>
    </row>
    <row r="95" spans="1:9" ht="14.4" customHeight="1" x14ac:dyDescent="0.35">
      <c r="B95" s="6">
        <f t="shared" si="6"/>
        <v>115</v>
      </c>
      <c r="C95" s="15">
        <f t="shared" si="9"/>
        <v>117</v>
      </c>
      <c r="D95" s="16">
        <f t="shared" si="8"/>
        <v>30</v>
      </c>
      <c r="E95" s="33" t="s">
        <v>93</v>
      </c>
      <c r="F95" s="39"/>
      <c r="G95" s="39" t="s">
        <v>98</v>
      </c>
      <c r="H95" s="40">
        <f>SUM(H46:H93)</f>
        <v>16079</v>
      </c>
      <c r="I95" s="40">
        <f>SUM(I46:I93)</f>
        <v>21933.35</v>
      </c>
    </row>
    <row r="96" spans="1:9" s="10" customFormat="1" ht="14.4" customHeight="1" x14ac:dyDescent="0.35">
      <c r="A96" s="1"/>
      <c r="B96" s="6">
        <f>MAX(B45:B95)-100</f>
        <v>15</v>
      </c>
      <c r="C96" s="7"/>
      <c r="D96" s="8"/>
      <c r="E96" s="9"/>
      <c r="H96" s="11"/>
      <c r="I96" s="11"/>
    </row>
    <row r="97" spans="1:9" s="10" customFormat="1" ht="14.4" customHeight="1" x14ac:dyDescent="0.35">
      <c r="A97" s="1"/>
      <c r="B97" s="6"/>
      <c r="C97" s="7"/>
      <c r="D97" s="8"/>
      <c r="E97" s="9"/>
      <c r="H97" s="11"/>
      <c r="I97" s="11"/>
    </row>
    <row r="98" spans="1:9" ht="14.4" hidden="1" x14ac:dyDescent="0.3"/>
    <row r="99" spans="1:9" ht="14.4" hidden="1" x14ac:dyDescent="0.3"/>
    <row r="100" spans="1:9" ht="14.4" hidden="1" x14ac:dyDescent="0.3"/>
    <row r="101" spans="1:9" ht="14.4" hidden="1" x14ac:dyDescent="0.3"/>
    <row r="102" spans="1:9" ht="14.4" hidden="1" x14ac:dyDescent="0.3"/>
    <row r="103" spans="1:9" ht="14.4" hidden="1" x14ac:dyDescent="0.3"/>
    <row r="104" spans="1:9" ht="14.4" hidden="1" x14ac:dyDescent="0.3"/>
    <row r="105" spans="1:9" ht="14.4" hidden="1" x14ac:dyDescent="0.3"/>
    <row r="106" spans="1:9" ht="14.4" hidden="1" x14ac:dyDescent="0.3"/>
    <row r="107" spans="1:9" ht="14.4" hidden="1" x14ac:dyDescent="0.3"/>
    <row r="108" spans="1:9" ht="14.4" hidden="1" x14ac:dyDescent="0.3"/>
    <row r="109" spans="1:9" ht="14.4" hidden="1" x14ac:dyDescent="0.3"/>
    <row r="110" spans="1:9" ht="14.4" hidden="1" x14ac:dyDescent="0.3"/>
    <row r="111" spans="1:9" ht="14.4" hidden="1" x14ac:dyDescent="0.3"/>
    <row r="112" spans="1:9" ht="14.4" hidden="1" x14ac:dyDescent="0.3"/>
    <row r="113" ht="14.4" hidden="1" x14ac:dyDescent="0.3"/>
    <row r="114" ht="14.4" hidden="1" x14ac:dyDescent="0.3"/>
    <row r="115" ht="14.4" hidden="1" x14ac:dyDescent="0.3"/>
    <row r="116" ht="14.4" hidden="1" x14ac:dyDescent="0.3"/>
    <row r="117" ht="14.4" hidden="1" x14ac:dyDescent="0.3"/>
    <row r="118" ht="14.4" hidden="1" x14ac:dyDescent="0.3"/>
    <row r="119" ht="14.4" hidden="1" x14ac:dyDescent="0.3"/>
    <row r="120" ht="14.4" hidden="1" x14ac:dyDescent="0.3"/>
    <row r="121" ht="14.4" hidden="1" x14ac:dyDescent="0.3"/>
    <row r="122" ht="14.4" hidden="1" x14ac:dyDescent="0.3"/>
    <row r="123" ht="14.4" hidden="1" x14ac:dyDescent="0.3"/>
    <row r="124" ht="14.4" hidden="1" x14ac:dyDescent="0.3"/>
    <row r="125" ht="14.4" hidden="1" x14ac:dyDescent="0.3"/>
    <row r="126" ht="14.4" hidden="1" x14ac:dyDescent="0.3"/>
    <row r="127" ht="14.4" hidden="1" x14ac:dyDescent="0.3"/>
    <row r="128" ht="14.4" hidden="1" x14ac:dyDescent="0.3"/>
    <row r="129" ht="14.4" hidden="1" x14ac:dyDescent="0.3"/>
    <row r="130" ht="14.4" hidden="1" x14ac:dyDescent="0.3"/>
    <row r="131" ht="14.4" hidden="1" x14ac:dyDescent="0.3"/>
    <row r="132" ht="14.4" hidden="1" x14ac:dyDescent="0.3"/>
    <row r="133" ht="14.4" hidden="1" x14ac:dyDescent="0.3"/>
    <row r="134" ht="14.4" hidden="1" x14ac:dyDescent="0.3"/>
    <row r="135" ht="14.4" hidden="1" x14ac:dyDescent="0.3"/>
    <row r="136" ht="14.4" hidden="1" x14ac:dyDescent="0.3"/>
    <row r="137" ht="14.4" hidden="1" x14ac:dyDescent="0.3"/>
    <row r="138" ht="14.4" hidden="1" x14ac:dyDescent="0.3"/>
    <row r="139" ht="14.4" hidden="1" x14ac:dyDescent="0.3"/>
    <row r="140" ht="14.4" hidden="1" x14ac:dyDescent="0.3"/>
    <row r="141" ht="14.4" hidden="1" x14ac:dyDescent="0.3"/>
    <row r="142" ht="14.4" hidden="1" x14ac:dyDescent="0.3"/>
    <row r="143" ht="14.4" hidden="1" x14ac:dyDescent="0.3"/>
    <row r="144" ht="14.4" hidden="1" x14ac:dyDescent="0.3"/>
    <row r="145" ht="14.4" hidden="1" x14ac:dyDescent="0.3"/>
    <row r="146" ht="14.4" hidden="1" x14ac:dyDescent="0.3"/>
    <row r="147" ht="14.4" hidden="1" x14ac:dyDescent="0.3"/>
    <row r="148" ht="14.4" hidden="1" x14ac:dyDescent="0.3"/>
    <row r="149" ht="14.4" hidden="1" x14ac:dyDescent="0.3"/>
    <row r="150" ht="14.4" hidden="1" x14ac:dyDescent="0.3"/>
    <row r="151" ht="14.4" hidden="1" x14ac:dyDescent="0.3"/>
    <row r="152" ht="14.4" hidden="1" x14ac:dyDescent="0.3"/>
    <row r="153" ht="14.4" hidden="1" x14ac:dyDescent="0.3"/>
    <row r="154" ht="14.4" hidden="1" x14ac:dyDescent="0.3"/>
    <row r="155" ht="14.4" hidden="1" x14ac:dyDescent="0.3"/>
    <row r="156" ht="14.4" hidden="1" x14ac:dyDescent="0.3"/>
    <row r="157" ht="14.4" hidden="1" x14ac:dyDescent="0.3"/>
    <row r="158" ht="14.4" hidden="1" x14ac:dyDescent="0.3"/>
    <row r="159" ht="14.4" hidden="1" x14ac:dyDescent="0.3"/>
    <row r="160" ht="14.4" hidden="1" x14ac:dyDescent="0.3"/>
    <row r="161" ht="14.4" hidden="1" x14ac:dyDescent="0.3"/>
    <row r="162" ht="14.4" hidden="1" x14ac:dyDescent="0.3"/>
    <row r="163" ht="14.4" hidden="1" x14ac:dyDescent="0.3"/>
    <row r="164" ht="14.4" hidden="1" x14ac:dyDescent="0.3"/>
    <row r="165" ht="14.4" hidden="1" x14ac:dyDescent="0.3"/>
    <row r="166" ht="14.4" hidden="1" x14ac:dyDescent="0.3"/>
    <row r="167" ht="14.4" hidden="1" x14ac:dyDescent="0.3"/>
    <row r="168" ht="14.4" hidden="1" x14ac:dyDescent="0.3"/>
    <row r="169" ht="14.4" hidden="1" x14ac:dyDescent="0.3"/>
    <row r="170" ht="14.4" hidden="1" x14ac:dyDescent="0.3"/>
    <row r="171" ht="14.4" hidden="1" x14ac:dyDescent="0.3"/>
    <row r="172" ht="14.4" hidden="1" x14ac:dyDescent="0.3"/>
    <row r="173" ht="14.4" hidden="1" x14ac:dyDescent="0.3"/>
    <row r="174" ht="14.4" hidden="1" x14ac:dyDescent="0.3"/>
    <row r="175" ht="14.4" hidden="1" x14ac:dyDescent="0.3"/>
    <row r="176" ht="14.4" hidden="1" x14ac:dyDescent="0.3"/>
    <row r="177" ht="14.4" hidden="1" x14ac:dyDescent="0.3"/>
    <row r="178" ht="14.4" hidden="1" x14ac:dyDescent="0.3"/>
    <row r="179" ht="14.4" hidden="1" x14ac:dyDescent="0.3"/>
    <row r="180" ht="14.4" hidden="1" x14ac:dyDescent="0.3"/>
    <row r="181" ht="14.4" hidden="1" x14ac:dyDescent="0.3"/>
    <row r="182" ht="14.4" hidden="1" x14ac:dyDescent="0.3"/>
    <row r="183" ht="14.4" hidden="1" x14ac:dyDescent="0.3"/>
    <row r="184" ht="14.4" hidden="1" x14ac:dyDescent="0.3"/>
    <row r="185" ht="14.4" hidden="1" x14ac:dyDescent="0.3"/>
    <row r="186" ht="14.4" hidden="1" x14ac:dyDescent="0.3"/>
    <row r="187" ht="14.4" hidden="1" x14ac:dyDescent="0.3"/>
    <row r="188" ht="14.4" hidden="1" x14ac:dyDescent="0.3"/>
    <row r="189" ht="14.4" hidden="1" x14ac:dyDescent="0.3"/>
    <row r="190" ht="14.4" hidden="1" x14ac:dyDescent="0.3"/>
    <row r="191" ht="14.4" hidden="1" x14ac:dyDescent="0.3"/>
    <row r="192" ht="14.4" hidden="1" x14ac:dyDescent="0.3"/>
    <row r="193" ht="14.4" hidden="1" x14ac:dyDescent="0.3"/>
    <row r="194" ht="14.4" hidden="1" x14ac:dyDescent="0.3"/>
    <row r="195" ht="14.4" hidden="1" x14ac:dyDescent="0.3"/>
    <row r="196" ht="14.4" hidden="1" x14ac:dyDescent="0.3"/>
    <row r="197" ht="14.4" hidden="1" x14ac:dyDescent="0.3"/>
    <row r="198" ht="14.4" hidden="1" x14ac:dyDescent="0.3"/>
    <row r="199" ht="14.4" hidden="1" x14ac:dyDescent="0.3"/>
    <row r="200" ht="14.4" hidden="1" x14ac:dyDescent="0.3"/>
    <row r="201" ht="14.4" hidden="1" x14ac:dyDescent="0.3"/>
    <row r="202" ht="14.4" hidden="1" x14ac:dyDescent="0.3"/>
    <row r="203" ht="14.4" hidden="1" x14ac:dyDescent="0.3"/>
    <row r="204" ht="14.4" hidden="1" x14ac:dyDescent="0.3"/>
    <row r="205" ht="14.4" hidden="1" x14ac:dyDescent="0.3"/>
    <row r="206" ht="14.4" hidden="1" x14ac:dyDescent="0.3"/>
    <row r="207" ht="14.4" hidden="1" x14ac:dyDescent="0.3"/>
    <row r="208" ht="14.4" hidden="1" x14ac:dyDescent="0.3"/>
    <row r="209" ht="14.4" hidden="1" x14ac:dyDescent="0.3"/>
    <row r="210" ht="14.4" hidden="1" x14ac:dyDescent="0.3"/>
    <row r="211" ht="14.4" hidden="1" x14ac:dyDescent="0.3"/>
    <row r="212" ht="14.4" hidden="1" x14ac:dyDescent="0.3"/>
    <row r="213" ht="14.4" hidden="1" x14ac:dyDescent="0.3"/>
    <row r="214" ht="14.4" hidden="1" x14ac:dyDescent="0.3"/>
    <row r="215" ht="14.4" hidden="1" x14ac:dyDescent="0.3"/>
    <row r="216" ht="14.4" hidden="1" x14ac:dyDescent="0.3"/>
    <row r="217" ht="14.4" hidden="1" x14ac:dyDescent="0.3"/>
    <row r="218" ht="14.4" hidden="1" x14ac:dyDescent="0.3"/>
    <row r="219" ht="14.4" hidden="1" x14ac:dyDescent="0.3"/>
    <row r="220" ht="14.4" hidden="1" x14ac:dyDescent="0.3"/>
    <row r="221" ht="14.4" hidden="1" x14ac:dyDescent="0.3"/>
    <row r="222" ht="14.4" hidden="1" x14ac:dyDescent="0.3"/>
    <row r="223" ht="14.4" hidden="1" x14ac:dyDescent="0.3"/>
    <row r="224" ht="14.4" hidden="1" x14ac:dyDescent="0.3"/>
    <row r="225" ht="14.4" hidden="1" x14ac:dyDescent="0.3"/>
    <row r="226" ht="14.4" hidden="1" x14ac:dyDescent="0.3"/>
    <row r="227" ht="14.4" hidden="1" x14ac:dyDescent="0.3"/>
    <row r="228" ht="14.4" hidden="1" x14ac:dyDescent="0.3"/>
    <row r="229" ht="14.4" hidden="1" x14ac:dyDescent="0.3"/>
    <row r="230" ht="14.4" hidden="1" x14ac:dyDescent="0.3"/>
    <row r="231" ht="14.4" hidden="1" x14ac:dyDescent="0.3"/>
    <row r="232" ht="14.4" hidden="1" x14ac:dyDescent="0.3"/>
    <row r="233" ht="14.4" hidden="1" x14ac:dyDescent="0.3"/>
    <row r="234" ht="14.4" hidden="1" x14ac:dyDescent="0.3"/>
    <row r="235" ht="14.4" hidden="1" x14ac:dyDescent="0.3"/>
    <row r="236" ht="14.4" hidden="1" x14ac:dyDescent="0.3"/>
    <row r="237" ht="14.4" hidden="1" x14ac:dyDescent="0.3"/>
    <row r="238" ht="14.4" hidden="1" x14ac:dyDescent="0.3"/>
    <row r="239" ht="14.4" hidden="1" x14ac:dyDescent="0.3"/>
    <row r="240" ht="14.4" hidden="1" x14ac:dyDescent="0.3"/>
    <row r="241" ht="14.4" hidden="1" x14ac:dyDescent="0.3"/>
    <row r="242" ht="14.4" hidden="1" x14ac:dyDescent="0.3"/>
    <row r="243" ht="14.4" hidden="1" x14ac:dyDescent="0.3"/>
    <row r="244" ht="14.4" hidden="1" x14ac:dyDescent="0.3"/>
    <row r="245" ht="14.4" hidden="1" x14ac:dyDescent="0.3"/>
    <row r="246" ht="14.4" hidden="1" x14ac:dyDescent="0.3"/>
    <row r="247" ht="14.4" hidden="1" x14ac:dyDescent="0.3"/>
    <row r="248" ht="14.4" hidden="1" x14ac:dyDescent="0.3"/>
    <row r="249" ht="14.4" hidden="1" x14ac:dyDescent="0.3"/>
    <row r="250" ht="14.4" hidden="1" x14ac:dyDescent="0.3"/>
    <row r="251" ht="14.4" hidden="1" x14ac:dyDescent="0.3"/>
    <row r="252" ht="14.4" hidden="1" x14ac:dyDescent="0.3"/>
    <row r="253" ht="14.4" hidden="1" x14ac:dyDescent="0.3"/>
    <row r="254" ht="14.4" hidden="1" x14ac:dyDescent="0.3"/>
    <row r="255" ht="14.4" hidden="1" x14ac:dyDescent="0.3"/>
    <row r="256" ht="14.4" hidden="1" x14ac:dyDescent="0.3"/>
    <row r="257" ht="14.4" hidden="1" x14ac:dyDescent="0.3"/>
    <row r="258" ht="14.4" hidden="1" x14ac:dyDescent="0.3"/>
    <row r="259" ht="14.4" hidden="1" x14ac:dyDescent="0.3"/>
    <row r="260" ht="14.4" hidden="1" x14ac:dyDescent="0.3"/>
    <row r="261" ht="14.4" hidden="1" x14ac:dyDescent="0.3"/>
    <row r="262" ht="14.4" hidden="1" x14ac:dyDescent="0.3"/>
    <row r="263" ht="14.4" hidden="1" x14ac:dyDescent="0.3"/>
    <row r="264" ht="14.4" hidden="1" x14ac:dyDescent="0.3"/>
    <row r="265" ht="14.4" hidden="1" x14ac:dyDescent="0.3"/>
    <row r="266" ht="14.4" hidden="1" x14ac:dyDescent="0.3"/>
    <row r="267" ht="14.4" hidden="1" x14ac:dyDescent="0.3"/>
    <row r="268" ht="14.4" hidden="1" x14ac:dyDescent="0.3"/>
    <row r="269" ht="14.4" hidden="1" x14ac:dyDescent="0.3"/>
    <row r="270" ht="14.4" hidden="1" x14ac:dyDescent="0.3"/>
    <row r="271" ht="14.4" hidden="1" x14ac:dyDescent="0.3"/>
    <row r="272" ht="14.4" hidden="1" x14ac:dyDescent="0.3"/>
    <row r="273" ht="14.4" hidden="1" x14ac:dyDescent="0.3"/>
    <row r="274" ht="14.4" hidden="1" x14ac:dyDescent="0.3"/>
    <row r="275" ht="14.4" hidden="1" x14ac:dyDescent="0.3"/>
    <row r="276" ht="14.4" hidden="1" x14ac:dyDescent="0.3"/>
    <row r="277" ht="14.4" hidden="1" x14ac:dyDescent="0.3"/>
    <row r="278" ht="14.4" hidden="1" x14ac:dyDescent="0.3"/>
    <row r="279" ht="14.4" hidden="1" x14ac:dyDescent="0.3"/>
    <row r="280" ht="14.4" hidden="1" x14ac:dyDescent="0.3"/>
    <row r="281" ht="14.4" hidden="1" x14ac:dyDescent="0.3"/>
    <row r="282" ht="14.4" hidden="1" x14ac:dyDescent="0.3"/>
    <row r="283" ht="14.4" hidden="1" x14ac:dyDescent="0.3"/>
    <row r="284" ht="14.4" hidden="1" x14ac:dyDescent="0.3"/>
    <row r="285" ht="14.4" hidden="1" x14ac:dyDescent="0.3"/>
    <row r="286" ht="14.4" hidden="1" x14ac:dyDescent="0.3"/>
    <row r="287" ht="14.4" hidden="1" x14ac:dyDescent="0.3"/>
    <row r="288" ht="14.4" hidden="1" x14ac:dyDescent="0.3"/>
    <row r="289" ht="14.4" hidden="1" x14ac:dyDescent="0.3"/>
    <row r="290" ht="14.4" hidden="1" x14ac:dyDescent="0.3"/>
    <row r="291" ht="14.4" hidden="1" x14ac:dyDescent="0.3"/>
    <row r="292" ht="14.4" hidden="1" x14ac:dyDescent="0.3"/>
    <row r="293" ht="14.4" hidden="1" x14ac:dyDescent="0.3"/>
    <row r="294" ht="14.4" hidden="1" x14ac:dyDescent="0.3"/>
    <row r="295" ht="14.4" hidden="1" x14ac:dyDescent="0.3"/>
    <row r="296" ht="14.4" hidden="1" x14ac:dyDescent="0.3"/>
    <row r="297" ht="14.4" hidden="1" x14ac:dyDescent="0.3"/>
    <row r="298" ht="14.4" hidden="1" x14ac:dyDescent="0.3"/>
    <row r="299" ht="14.4" hidden="1" x14ac:dyDescent="0.3"/>
    <row r="300" ht="14.4" hidden="1" x14ac:dyDescent="0.3"/>
    <row r="301" ht="14.4" hidden="1" x14ac:dyDescent="0.3"/>
    <row r="302" ht="14.4" hidden="1" x14ac:dyDescent="0.3"/>
    <row r="303" ht="14.4" hidden="1" x14ac:dyDescent="0.3"/>
    <row r="304" ht="14.4" hidden="1" x14ac:dyDescent="0.3"/>
    <row r="305" ht="14.4" hidden="1" x14ac:dyDescent="0.3"/>
    <row r="306" ht="14.4" hidden="1" x14ac:dyDescent="0.3"/>
    <row r="307" ht="14.4" hidden="1" x14ac:dyDescent="0.3"/>
    <row r="308" ht="14.4" hidden="1" x14ac:dyDescent="0.3"/>
    <row r="309" ht="14.4" hidden="1" x14ac:dyDescent="0.3"/>
    <row r="310" ht="14.4" hidden="1" x14ac:dyDescent="0.3"/>
    <row r="311" ht="14.4" hidden="1" x14ac:dyDescent="0.3"/>
    <row r="312" ht="14.4" hidden="1" x14ac:dyDescent="0.3"/>
    <row r="313" ht="14.4" hidden="1" x14ac:dyDescent="0.3"/>
    <row r="314" ht="14.4" hidden="1" x14ac:dyDescent="0.3"/>
    <row r="315" ht="14.4" hidden="1" x14ac:dyDescent="0.3"/>
    <row r="316" ht="14.4" hidden="1" x14ac:dyDescent="0.3"/>
    <row r="317" ht="14.4" hidden="1" x14ac:dyDescent="0.3"/>
    <row r="318" ht="14.4" hidden="1" x14ac:dyDescent="0.3"/>
    <row r="319" ht="14.4" hidden="1" x14ac:dyDescent="0.3"/>
    <row r="320" ht="14.4" hidden="1" x14ac:dyDescent="0.3"/>
    <row r="321" ht="14.4" hidden="1" x14ac:dyDescent="0.3"/>
    <row r="322" ht="14.4" hidden="1" x14ac:dyDescent="0.3"/>
    <row r="323" ht="14.4" hidden="1" x14ac:dyDescent="0.3"/>
    <row r="324" ht="14.4" hidden="1" x14ac:dyDescent="0.3"/>
    <row r="325" ht="14.4" hidden="1" x14ac:dyDescent="0.3"/>
    <row r="326" ht="14.4" hidden="1" x14ac:dyDescent="0.3"/>
    <row r="327" ht="14.4" hidden="1" x14ac:dyDescent="0.3"/>
    <row r="328" ht="14.4" hidden="1" x14ac:dyDescent="0.3"/>
    <row r="329" ht="14.4" hidden="1" x14ac:dyDescent="0.3"/>
    <row r="330" ht="14.4" hidden="1" x14ac:dyDescent="0.3"/>
    <row r="331" ht="14.4" hidden="1" x14ac:dyDescent="0.3"/>
    <row r="332" ht="14.4" hidden="1" x14ac:dyDescent="0.3"/>
    <row r="333" ht="14.4" hidden="1" x14ac:dyDescent="0.3"/>
    <row r="334" ht="14.4" hidden="1" x14ac:dyDescent="0.3"/>
    <row r="335" ht="14.4" hidden="1" x14ac:dyDescent="0.3"/>
    <row r="336" ht="14.4" hidden="1" x14ac:dyDescent="0.3"/>
    <row r="337" ht="14.4" hidden="1" x14ac:dyDescent="0.3"/>
    <row r="338" ht="14.4" hidden="1" x14ac:dyDescent="0.3"/>
    <row r="339" ht="14.4" hidden="1" x14ac:dyDescent="0.3"/>
    <row r="340" ht="14.4" hidden="1" x14ac:dyDescent="0.3"/>
    <row r="341" ht="14.4" hidden="1" x14ac:dyDescent="0.3"/>
    <row r="342" ht="14.4" hidden="1" x14ac:dyDescent="0.3"/>
    <row r="343" ht="14.4" hidden="1" x14ac:dyDescent="0.3"/>
    <row r="344" ht="14.4" hidden="1" x14ac:dyDescent="0.3"/>
    <row r="345" ht="14.4" hidden="1" x14ac:dyDescent="0.3"/>
    <row r="346" ht="14.4" hidden="1" x14ac:dyDescent="0.3"/>
    <row r="347" ht="14.4" hidden="1" x14ac:dyDescent="0.3"/>
    <row r="348" ht="14.4" hidden="1" x14ac:dyDescent="0.3"/>
    <row r="349" ht="14.4" hidden="1" x14ac:dyDescent="0.3"/>
    <row r="350" ht="14.4" hidden="1" x14ac:dyDescent="0.3"/>
    <row r="351" ht="14.4" hidden="1" x14ac:dyDescent="0.3"/>
    <row r="352" ht="14.4" hidden="1" x14ac:dyDescent="0.3"/>
    <row r="353" ht="14.4" hidden="1" x14ac:dyDescent="0.3"/>
    <row r="354" ht="14.4" hidden="1" x14ac:dyDescent="0.3"/>
    <row r="355" ht="14.4" hidden="1" x14ac:dyDescent="0.3"/>
    <row r="356" ht="14.4" hidden="1" x14ac:dyDescent="0.3"/>
    <row r="357" ht="14.4" hidden="1" x14ac:dyDescent="0.3"/>
    <row r="358" ht="14.4" hidden="1" x14ac:dyDescent="0.3"/>
    <row r="359" ht="14.4" hidden="1" x14ac:dyDescent="0.3"/>
    <row r="360" ht="14.4" hidden="1" x14ac:dyDescent="0.3"/>
    <row r="361" ht="14.4" hidden="1" x14ac:dyDescent="0.3"/>
    <row r="362" ht="14.4" hidden="1" x14ac:dyDescent="0.3"/>
    <row r="363" ht="14.4" hidden="1" x14ac:dyDescent="0.3"/>
    <row r="364" ht="14.4" hidden="1" x14ac:dyDescent="0.3"/>
    <row r="365" ht="14.4" hidden="1" x14ac:dyDescent="0.3"/>
    <row r="366" ht="14.4" hidden="1" x14ac:dyDescent="0.3"/>
    <row r="367" ht="14.4" hidden="1" x14ac:dyDescent="0.3"/>
    <row r="368" ht="14.4" hidden="1" x14ac:dyDescent="0.3"/>
    <row r="369" ht="14.4" hidden="1" x14ac:dyDescent="0.3"/>
    <row r="370" ht="14.4" hidden="1" x14ac:dyDescent="0.3"/>
    <row r="371" ht="14.4" hidden="1" x14ac:dyDescent="0.3"/>
    <row r="372" ht="14.4" hidden="1" x14ac:dyDescent="0.3"/>
    <row r="373" ht="14.4" hidden="1" x14ac:dyDescent="0.3"/>
    <row r="374" ht="14.4" hidden="1" x14ac:dyDescent="0.3"/>
    <row r="375" ht="14.4" hidden="1" x14ac:dyDescent="0.3"/>
    <row r="376" ht="14.4" hidden="1" x14ac:dyDescent="0.3"/>
    <row r="377" ht="14.4" hidden="1" x14ac:dyDescent="0.3"/>
    <row r="378" ht="14.4" hidden="1" x14ac:dyDescent="0.3"/>
    <row r="379" ht="14.4" hidden="1" x14ac:dyDescent="0.3"/>
    <row r="380" ht="14.4" hidden="1" x14ac:dyDescent="0.3"/>
    <row r="381" ht="14.4" hidden="1" x14ac:dyDescent="0.3"/>
    <row r="382" ht="14.4" hidden="1" x14ac:dyDescent="0.3"/>
    <row r="383" ht="14.4" hidden="1" x14ac:dyDescent="0.3"/>
    <row r="384" ht="14.4" hidden="1" x14ac:dyDescent="0.3"/>
    <row r="385" ht="14.4" hidden="1" x14ac:dyDescent="0.3"/>
    <row r="386" ht="14.4" hidden="1" x14ac:dyDescent="0.3"/>
    <row r="387" ht="14.4" hidden="1" x14ac:dyDescent="0.3"/>
    <row r="388" ht="14.4" hidden="1" x14ac:dyDescent="0.3"/>
    <row r="389" ht="14.4" hidden="1" x14ac:dyDescent="0.3"/>
    <row r="390" ht="14.4" hidden="1" x14ac:dyDescent="0.3"/>
    <row r="391" ht="14.4" hidden="1" x14ac:dyDescent="0.3"/>
    <row r="392" ht="14.4" hidden="1" x14ac:dyDescent="0.3"/>
    <row r="393" ht="14.4" hidden="1" x14ac:dyDescent="0.3"/>
    <row r="394" ht="14.4" hidden="1" x14ac:dyDescent="0.3"/>
    <row r="395" ht="14.4" hidden="1" x14ac:dyDescent="0.3"/>
    <row r="396" ht="14.4" hidden="1" x14ac:dyDescent="0.3"/>
    <row r="397" ht="14.4" hidden="1" x14ac:dyDescent="0.3"/>
    <row r="398" ht="14.4" hidden="1" x14ac:dyDescent="0.3"/>
    <row r="399" ht="14.4" hidden="1" x14ac:dyDescent="0.3"/>
    <row r="400" ht="14.4" hidden="1" x14ac:dyDescent="0.3"/>
    <row r="401" ht="14.4" hidden="1" x14ac:dyDescent="0.3"/>
    <row r="402" ht="14.4" hidden="1" x14ac:dyDescent="0.3"/>
    <row r="403" ht="14.4" hidden="1" x14ac:dyDescent="0.3"/>
    <row r="404" ht="14.4" hidden="1" x14ac:dyDescent="0.3"/>
    <row r="405" ht="14.4" hidden="1" x14ac:dyDescent="0.3"/>
    <row r="406" ht="14.4" hidden="1" x14ac:dyDescent="0.3"/>
    <row r="407" ht="14.4" hidden="1" x14ac:dyDescent="0.3"/>
    <row r="408" ht="14.4" hidden="1" x14ac:dyDescent="0.3"/>
    <row r="409" ht="14.4" hidden="1" x14ac:dyDescent="0.3"/>
    <row r="410" ht="14.4" hidden="1" x14ac:dyDescent="0.3"/>
    <row r="411" ht="14.4" hidden="1" x14ac:dyDescent="0.3"/>
    <row r="412" ht="14.4" hidden="1" x14ac:dyDescent="0.3"/>
    <row r="413" ht="14.4" hidden="1" x14ac:dyDescent="0.3"/>
    <row r="414" ht="14.4" hidden="1" x14ac:dyDescent="0.3"/>
    <row r="415" ht="14.4" hidden="1" x14ac:dyDescent="0.3"/>
    <row r="416" ht="14.4" hidden="1" x14ac:dyDescent="0.3"/>
    <row r="417" ht="14.4" hidden="1" x14ac:dyDescent="0.3"/>
    <row r="418" ht="14.4" hidden="1" x14ac:dyDescent="0.3"/>
    <row r="419" ht="14.4" hidden="1" x14ac:dyDescent="0.3"/>
    <row r="420" ht="14.4" hidden="1" x14ac:dyDescent="0.3"/>
    <row r="421" ht="14.4" hidden="1" x14ac:dyDescent="0.3"/>
    <row r="422" ht="14.4" hidden="1" x14ac:dyDescent="0.3"/>
    <row r="423" ht="14.4" hidden="1" x14ac:dyDescent="0.3"/>
    <row r="424" ht="14.4" hidden="1" x14ac:dyDescent="0.3"/>
    <row r="425" ht="14.4" hidden="1" x14ac:dyDescent="0.3"/>
    <row r="426" ht="14.4" hidden="1" x14ac:dyDescent="0.3"/>
    <row r="427" ht="14.4" hidden="1" x14ac:dyDescent="0.3"/>
    <row r="428" ht="14.4" hidden="1" x14ac:dyDescent="0.3"/>
    <row r="429" ht="14.4" hidden="1" x14ac:dyDescent="0.3"/>
    <row r="430" ht="14.4" hidden="1" x14ac:dyDescent="0.3"/>
    <row r="431" ht="14.4" hidden="1" x14ac:dyDescent="0.3"/>
    <row r="432" ht="14.4" hidden="1" x14ac:dyDescent="0.3"/>
    <row r="433" ht="14.4" hidden="1" x14ac:dyDescent="0.3"/>
    <row r="434" ht="14.4" hidden="1" x14ac:dyDescent="0.3"/>
    <row r="435" ht="14.4" hidden="1" x14ac:dyDescent="0.3"/>
    <row r="436" ht="14.4" hidden="1" x14ac:dyDescent="0.3"/>
    <row r="437" ht="14.4" hidden="1" x14ac:dyDescent="0.3"/>
    <row r="438" ht="14.4" hidden="1" x14ac:dyDescent="0.3"/>
    <row r="439" ht="14.4" hidden="1" x14ac:dyDescent="0.3"/>
    <row r="440" ht="14.4" hidden="1" x14ac:dyDescent="0.3"/>
    <row r="441" ht="14.4" hidden="1" x14ac:dyDescent="0.3"/>
    <row r="442" ht="14.4" hidden="1" x14ac:dyDescent="0.3"/>
    <row r="443" ht="14.4" hidden="1" x14ac:dyDescent="0.3"/>
    <row r="444" ht="14.4" hidden="1" x14ac:dyDescent="0.3"/>
    <row r="445" ht="14.4" hidden="1" x14ac:dyDescent="0.3"/>
    <row r="446" ht="14.4" hidden="1" x14ac:dyDescent="0.3"/>
    <row r="447" ht="14.4" hidden="1" x14ac:dyDescent="0.3"/>
    <row r="448" ht="14.4" hidden="1" x14ac:dyDescent="0.3"/>
    <row r="449" ht="14.4" hidden="1" x14ac:dyDescent="0.3"/>
    <row r="450" ht="14.4" hidden="1" x14ac:dyDescent="0.3"/>
    <row r="451" ht="14.4" hidden="1" x14ac:dyDescent="0.3"/>
    <row r="452" ht="14.4" hidden="1" x14ac:dyDescent="0.3"/>
    <row r="453" ht="14.4" hidden="1" x14ac:dyDescent="0.3"/>
    <row r="454" ht="14.4" hidden="1" x14ac:dyDescent="0.3"/>
    <row r="455" ht="14.4" hidden="1" x14ac:dyDescent="0.3"/>
    <row r="456" ht="14.4" hidden="1" x14ac:dyDescent="0.3"/>
    <row r="457" ht="14.4" hidden="1" x14ac:dyDescent="0.3"/>
    <row r="458" ht="14.4" hidden="1" x14ac:dyDescent="0.3"/>
    <row r="459" ht="14.4" hidden="1" x14ac:dyDescent="0.3"/>
    <row r="460" ht="14.4" hidden="1" x14ac:dyDescent="0.3"/>
    <row r="461" ht="14.4" hidden="1" x14ac:dyDescent="0.3"/>
    <row r="462" ht="14.4" hidden="1" x14ac:dyDescent="0.3"/>
    <row r="463" ht="14.4" hidden="1" x14ac:dyDescent="0.3"/>
    <row r="464" ht="14.4" hidden="1" x14ac:dyDescent="0.3"/>
    <row r="465" ht="14.4" hidden="1" x14ac:dyDescent="0.3"/>
    <row r="466" ht="14.4" hidden="1" x14ac:dyDescent="0.3"/>
    <row r="467" ht="14.4" hidden="1" x14ac:dyDescent="0.3"/>
    <row r="468" ht="14.4" hidden="1" x14ac:dyDescent="0.3"/>
    <row r="469" ht="14.4" hidden="1" x14ac:dyDescent="0.3"/>
    <row r="470" ht="14.4" hidden="1" x14ac:dyDescent="0.3"/>
    <row r="471" ht="14.4" hidden="1" x14ac:dyDescent="0.3"/>
    <row r="472" ht="14.4" hidden="1" x14ac:dyDescent="0.3"/>
    <row r="473" ht="14.4" hidden="1" x14ac:dyDescent="0.3"/>
    <row r="474" ht="14.4" hidden="1" x14ac:dyDescent="0.3"/>
    <row r="475" ht="14.4" hidden="1" x14ac:dyDescent="0.3"/>
    <row r="476" ht="14.4" hidden="1" x14ac:dyDescent="0.3"/>
    <row r="477" ht="14.4" hidden="1" x14ac:dyDescent="0.3"/>
    <row r="478" ht="14.4" hidden="1" x14ac:dyDescent="0.3"/>
    <row r="479" ht="14.4" hidden="1" x14ac:dyDescent="0.3"/>
    <row r="480" ht="14.4" hidden="1" x14ac:dyDescent="0.3"/>
    <row r="481" ht="14.4" hidden="1" x14ac:dyDescent="0.3"/>
    <row r="482" ht="14.4" hidden="1" x14ac:dyDescent="0.3"/>
    <row r="483" ht="14.4" hidden="1" x14ac:dyDescent="0.3"/>
    <row r="484" ht="14.4" hidden="1" x14ac:dyDescent="0.3"/>
    <row r="485" ht="14.4" hidden="1" x14ac:dyDescent="0.3"/>
    <row r="486" ht="14.4" hidden="1" x14ac:dyDescent="0.3"/>
    <row r="487" ht="14.4" hidden="1" x14ac:dyDescent="0.3"/>
    <row r="488" ht="14.4" hidden="1" x14ac:dyDescent="0.3"/>
    <row r="489" ht="14.4" hidden="1" x14ac:dyDescent="0.3"/>
    <row r="490" ht="14.4" hidden="1" x14ac:dyDescent="0.3"/>
    <row r="491" ht="14.4" hidden="1" x14ac:dyDescent="0.3"/>
    <row r="492" ht="14.4" hidden="1" x14ac:dyDescent="0.3"/>
    <row r="493" ht="14.4" hidden="1" x14ac:dyDescent="0.3"/>
    <row r="494" ht="14.4" hidden="1" x14ac:dyDescent="0.3"/>
    <row r="495" ht="14.4" hidden="1" x14ac:dyDescent="0.3"/>
    <row r="496" ht="14.4" hidden="1" x14ac:dyDescent="0.3"/>
    <row r="497" ht="14.4" hidden="1" x14ac:dyDescent="0.3"/>
    <row r="498" ht="14.4" hidden="1" x14ac:dyDescent="0.3"/>
    <row r="499" ht="14.4" hidden="1" x14ac:dyDescent="0.3"/>
    <row r="500" ht="14.4" hidden="1" x14ac:dyDescent="0.3"/>
    <row r="501" ht="14.4" hidden="1" x14ac:dyDescent="0.3"/>
    <row r="502" ht="14.4" hidden="1" x14ac:dyDescent="0.3"/>
    <row r="503" ht="14.4" hidden="1" x14ac:dyDescent="0.3"/>
    <row r="504" ht="14.4" hidden="1" x14ac:dyDescent="0.3"/>
    <row r="505" ht="14.4" hidden="1" x14ac:dyDescent="0.3"/>
    <row r="506" ht="14.4" hidden="1" x14ac:dyDescent="0.3"/>
    <row r="507" ht="14.4" hidden="1" x14ac:dyDescent="0.3"/>
    <row r="508" ht="14.4" hidden="1" x14ac:dyDescent="0.3"/>
    <row r="509" ht="14.4" hidden="1" x14ac:dyDescent="0.3"/>
    <row r="510" ht="14.4" hidden="1" x14ac:dyDescent="0.3"/>
    <row r="511" ht="14.4" hidden="1" x14ac:dyDescent="0.3"/>
    <row r="512" ht="14.4" hidden="1" x14ac:dyDescent="0.3"/>
    <row r="513" ht="14.4" hidden="1" x14ac:dyDescent="0.3"/>
    <row r="514" ht="14.4" hidden="1" x14ac:dyDescent="0.3"/>
    <row r="515" ht="14.4" hidden="1" x14ac:dyDescent="0.3"/>
    <row r="516" ht="14.4" hidden="1" x14ac:dyDescent="0.3"/>
    <row r="517" ht="14.4" hidden="1" x14ac:dyDescent="0.3"/>
    <row r="518" ht="14.4" hidden="1" x14ac:dyDescent="0.3"/>
    <row r="519" ht="14.4" hidden="1" x14ac:dyDescent="0.3"/>
    <row r="520" ht="14.4" hidden="1" x14ac:dyDescent="0.3"/>
    <row r="521" ht="14.4" hidden="1" x14ac:dyDescent="0.3"/>
    <row r="522" ht="14.4" hidden="1" x14ac:dyDescent="0.3"/>
    <row r="523" ht="14.4" hidden="1" x14ac:dyDescent="0.3"/>
    <row r="524" ht="14.4" hidden="1" x14ac:dyDescent="0.3"/>
    <row r="525" ht="14.4" hidden="1" x14ac:dyDescent="0.3"/>
    <row r="526" ht="14.4" hidden="1" x14ac:dyDescent="0.3"/>
    <row r="527" ht="14.4" hidden="1" x14ac:dyDescent="0.3"/>
    <row r="528" ht="14.4" hidden="1" x14ac:dyDescent="0.3"/>
    <row r="529" ht="14.4" hidden="1" x14ac:dyDescent="0.3"/>
    <row r="530" ht="14.4" hidden="1" x14ac:dyDescent="0.3"/>
    <row r="531" ht="14.4" hidden="1" x14ac:dyDescent="0.3"/>
    <row r="532" ht="14.4" hidden="1" x14ac:dyDescent="0.3"/>
    <row r="533" ht="14.4" hidden="1" x14ac:dyDescent="0.3"/>
    <row r="534" ht="14.4" hidden="1" x14ac:dyDescent="0.3"/>
    <row r="535" ht="14.4" hidden="1" x14ac:dyDescent="0.3"/>
    <row r="536" ht="14.4" hidden="1" x14ac:dyDescent="0.3"/>
    <row r="537" ht="14.4" hidden="1" x14ac:dyDescent="0.3"/>
    <row r="538" ht="14.4" hidden="1" x14ac:dyDescent="0.3"/>
    <row r="539" ht="14.4" hidden="1" x14ac:dyDescent="0.3"/>
    <row r="540" ht="14.4" hidden="1" x14ac:dyDescent="0.3"/>
    <row r="541" ht="14.4" hidden="1" x14ac:dyDescent="0.3"/>
    <row r="542" ht="14.4" hidden="1" x14ac:dyDescent="0.3"/>
    <row r="543" ht="14.4" hidden="1" x14ac:dyDescent="0.3"/>
    <row r="544" ht="14.4" hidden="1" x14ac:dyDescent="0.3"/>
    <row r="545" ht="14.4" hidden="1" x14ac:dyDescent="0.3"/>
    <row r="546" ht="14.4" hidden="1" x14ac:dyDescent="0.3"/>
    <row r="547" ht="14.4" hidden="1" x14ac:dyDescent="0.3"/>
    <row r="548" ht="14.4" hidden="1" x14ac:dyDescent="0.3"/>
    <row r="549" ht="14.4" hidden="1" x14ac:dyDescent="0.3"/>
    <row r="550" ht="14.4" hidden="1" x14ac:dyDescent="0.3"/>
    <row r="551" ht="14.4" hidden="1" x14ac:dyDescent="0.3"/>
    <row r="552" ht="14.4" hidden="1" x14ac:dyDescent="0.3"/>
    <row r="553" ht="14.4" hidden="1" x14ac:dyDescent="0.3"/>
    <row r="554" ht="14.4" hidden="1" x14ac:dyDescent="0.3"/>
    <row r="555" ht="14.4" hidden="1" x14ac:dyDescent="0.3"/>
    <row r="556" ht="14.4" hidden="1" x14ac:dyDescent="0.3"/>
    <row r="557" ht="14.4" hidden="1" x14ac:dyDescent="0.3"/>
    <row r="558" ht="14.4" hidden="1" x14ac:dyDescent="0.3"/>
    <row r="559" ht="14.4" hidden="1" x14ac:dyDescent="0.3"/>
    <row r="560" ht="14.4" hidden="1" x14ac:dyDescent="0.3"/>
    <row r="561" ht="14.4" hidden="1" x14ac:dyDescent="0.3"/>
    <row r="562" ht="14.4" hidden="1" x14ac:dyDescent="0.3"/>
    <row r="563" ht="14.4" hidden="1" x14ac:dyDescent="0.3"/>
    <row r="564" ht="14.4" hidden="1" x14ac:dyDescent="0.3"/>
    <row r="565" ht="14.4" hidden="1" x14ac:dyDescent="0.3"/>
    <row r="566" ht="14.4" hidden="1" x14ac:dyDescent="0.3"/>
    <row r="567" ht="14.4" hidden="1" x14ac:dyDescent="0.3"/>
    <row r="568" ht="14.4" hidden="1" x14ac:dyDescent="0.3"/>
    <row r="569" ht="14.4" hidden="1" x14ac:dyDescent="0.3"/>
    <row r="570" ht="14.4" hidden="1" x14ac:dyDescent="0.3"/>
    <row r="571" ht="14.4" hidden="1" x14ac:dyDescent="0.3"/>
    <row r="572" ht="14.4" hidden="1" x14ac:dyDescent="0.3"/>
    <row r="573" ht="14.4" hidden="1" x14ac:dyDescent="0.3"/>
    <row r="574" ht="14.4" hidden="1" x14ac:dyDescent="0.3"/>
    <row r="575" ht="14.4" hidden="1" x14ac:dyDescent="0.3"/>
    <row r="576" ht="14.4" hidden="1" x14ac:dyDescent="0.3"/>
    <row r="577" ht="14.4" hidden="1" x14ac:dyDescent="0.3"/>
    <row r="578" ht="14.4" hidden="1" x14ac:dyDescent="0.3"/>
    <row r="579" ht="14.4" hidden="1" x14ac:dyDescent="0.3"/>
    <row r="580" ht="14.4" hidden="1" x14ac:dyDescent="0.3"/>
    <row r="581" ht="14.4" hidden="1" x14ac:dyDescent="0.3"/>
    <row r="582" ht="14.4" hidden="1" x14ac:dyDescent="0.3"/>
    <row r="583" ht="14.4" hidden="1" x14ac:dyDescent="0.3"/>
    <row r="584" ht="14.4" hidden="1" x14ac:dyDescent="0.3"/>
    <row r="585" ht="14.4" hidden="1" x14ac:dyDescent="0.3"/>
    <row r="586" ht="14.4" hidden="1" x14ac:dyDescent="0.3"/>
    <row r="587" ht="14.4" hidden="1" x14ac:dyDescent="0.3"/>
    <row r="588" ht="14.4" hidden="1" x14ac:dyDescent="0.3"/>
    <row r="589" ht="14.4" hidden="1" x14ac:dyDescent="0.3"/>
    <row r="590" ht="14.4" hidden="1" x14ac:dyDescent="0.3"/>
    <row r="591" ht="14.4" hidden="1" x14ac:dyDescent="0.3"/>
    <row r="592" ht="14.4" hidden="1" x14ac:dyDescent="0.3"/>
    <row r="593" ht="14.4" hidden="1" x14ac:dyDescent="0.3"/>
    <row r="594" ht="14.4" hidden="1" x14ac:dyDescent="0.3"/>
    <row r="595" ht="14.4" hidden="1" x14ac:dyDescent="0.3"/>
    <row r="596" ht="14.4" hidden="1" x14ac:dyDescent="0.3"/>
    <row r="597" ht="14.4" hidden="1" x14ac:dyDescent="0.3"/>
    <row r="598" ht="14.4" hidden="1" x14ac:dyDescent="0.3"/>
    <row r="599" ht="14.4" hidden="1" x14ac:dyDescent="0.3"/>
    <row r="600" ht="14.4" hidden="1" x14ac:dyDescent="0.3"/>
    <row r="601" ht="14.4" hidden="1" x14ac:dyDescent="0.3"/>
    <row r="602" ht="14.4" hidden="1" x14ac:dyDescent="0.3"/>
    <row r="603" ht="14.4" hidden="1" x14ac:dyDescent="0.3"/>
    <row r="604" ht="14.4" hidden="1" x14ac:dyDescent="0.3"/>
    <row r="605" ht="14.4" hidden="1" x14ac:dyDescent="0.3"/>
    <row r="606" ht="14.4" hidden="1" x14ac:dyDescent="0.3"/>
    <row r="607" ht="14.4" hidden="1" x14ac:dyDescent="0.3"/>
    <row r="608" ht="14.4" hidden="1" x14ac:dyDescent="0.3"/>
    <row r="609" ht="14.4" hidden="1" x14ac:dyDescent="0.3"/>
    <row r="610" ht="14.4" hidden="1" x14ac:dyDescent="0.3"/>
    <row r="611" ht="14.4" hidden="1" x14ac:dyDescent="0.3"/>
    <row r="612" ht="14.4" hidden="1" x14ac:dyDescent="0.3"/>
    <row r="613" ht="14.4" hidden="1" x14ac:dyDescent="0.3"/>
    <row r="614" ht="14.4" hidden="1" x14ac:dyDescent="0.3"/>
    <row r="615" ht="14.4" hidden="1" x14ac:dyDescent="0.3"/>
    <row r="616" ht="14.4" hidden="1" x14ac:dyDescent="0.3"/>
    <row r="617" ht="14.4" hidden="1" x14ac:dyDescent="0.3"/>
    <row r="618" ht="14.4" hidden="1" x14ac:dyDescent="0.3"/>
    <row r="619" ht="14.4" hidden="1" x14ac:dyDescent="0.3"/>
    <row r="620" ht="14.4" hidden="1" x14ac:dyDescent="0.3"/>
    <row r="621" ht="14.4" hidden="1" x14ac:dyDescent="0.3"/>
    <row r="622" ht="14.4" hidden="1" x14ac:dyDescent="0.3"/>
    <row r="623" ht="14.4" hidden="1" x14ac:dyDescent="0.3"/>
    <row r="624" ht="14.4" hidden="1" x14ac:dyDescent="0.3"/>
    <row r="625" ht="14.4" hidden="1" x14ac:dyDescent="0.3"/>
    <row r="626" ht="14.4" hidden="1" x14ac:dyDescent="0.3"/>
    <row r="627" ht="14.4" hidden="1" x14ac:dyDescent="0.3"/>
    <row r="628" ht="14.4" hidden="1" x14ac:dyDescent="0.3"/>
    <row r="629" ht="14.4" hidden="1" x14ac:dyDescent="0.3"/>
    <row r="630" ht="14.4" hidden="1" x14ac:dyDescent="0.3"/>
    <row r="631" ht="14.4" hidden="1" x14ac:dyDescent="0.3"/>
    <row r="632" ht="14.4" hidden="1" x14ac:dyDescent="0.3"/>
    <row r="633" ht="14.4" hidden="1" x14ac:dyDescent="0.3"/>
    <row r="634" ht="14.4" hidden="1" x14ac:dyDescent="0.3"/>
    <row r="635" ht="14.4" hidden="1" x14ac:dyDescent="0.3"/>
    <row r="636" ht="14.4" hidden="1" x14ac:dyDescent="0.3"/>
    <row r="637" ht="14.4" hidden="1" x14ac:dyDescent="0.3"/>
    <row r="638" ht="14.4" hidden="1" x14ac:dyDescent="0.3"/>
    <row r="639" ht="14.4" hidden="1" x14ac:dyDescent="0.3"/>
    <row r="640" ht="14.4" hidden="1" x14ac:dyDescent="0.3"/>
    <row r="641" ht="14.4" hidden="1" x14ac:dyDescent="0.3"/>
    <row r="642" ht="14.4" hidden="1" x14ac:dyDescent="0.3"/>
    <row r="643" ht="14.4" hidden="1" x14ac:dyDescent="0.3"/>
    <row r="644" ht="14.4" hidden="1" x14ac:dyDescent="0.3"/>
    <row r="645" ht="14.4" hidden="1" x14ac:dyDescent="0.3"/>
    <row r="646" ht="14.4" hidden="1" x14ac:dyDescent="0.3"/>
    <row r="647" ht="14.4" hidden="1" x14ac:dyDescent="0.3"/>
    <row r="648" ht="14.4" hidden="1" x14ac:dyDescent="0.3"/>
    <row r="649" ht="14.4" hidden="1" x14ac:dyDescent="0.3"/>
    <row r="650" ht="14.4" hidden="1" x14ac:dyDescent="0.3"/>
    <row r="651" ht="14.4" hidden="1" x14ac:dyDescent="0.3"/>
    <row r="652" ht="14.4" hidden="1" x14ac:dyDescent="0.3"/>
    <row r="653" ht="14.4" hidden="1" x14ac:dyDescent="0.3"/>
    <row r="654" ht="14.4" hidden="1" x14ac:dyDescent="0.3"/>
    <row r="655" ht="14.4" hidden="1" x14ac:dyDescent="0.3"/>
    <row r="656" ht="14.4" hidden="1" x14ac:dyDescent="0.3"/>
    <row r="657" ht="14.4" hidden="1" x14ac:dyDescent="0.3"/>
    <row r="658" ht="14.4" hidden="1" x14ac:dyDescent="0.3"/>
    <row r="659" ht="14.4" hidden="1" x14ac:dyDescent="0.3"/>
    <row r="660" ht="14.4" hidden="1" x14ac:dyDescent="0.3"/>
    <row r="661" ht="14.4" hidden="1" x14ac:dyDescent="0.3"/>
    <row r="662" ht="14.4" hidden="1" x14ac:dyDescent="0.3"/>
    <row r="663" ht="14.4" hidden="1" x14ac:dyDescent="0.3"/>
    <row r="664" ht="14.4" hidden="1" x14ac:dyDescent="0.3"/>
    <row r="665" ht="14.4" hidden="1" x14ac:dyDescent="0.3"/>
    <row r="666" ht="14.4" hidden="1" x14ac:dyDescent="0.3"/>
    <row r="667" ht="14.4" hidden="1" x14ac:dyDescent="0.3"/>
    <row r="668" ht="14.4" hidden="1" x14ac:dyDescent="0.3"/>
    <row r="669" ht="14.4" hidden="1" x14ac:dyDescent="0.3"/>
    <row r="670" ht="14.4" hidden="1" x14ac:dyDescent="0.3"/>
    <row r="671" ht="14.4" hidden="1" x14ac:dyDescent="0.3"/>
    <row r="672" ht="14.4" hidden="1" x14ac:dyDescent="0.3"/>
    <row r="673" ht="14.4" hidden="1" x14ac:dyDescent="0.3"/>
    <row r="674" ht="14.4" hidden="1" x14ac:dyDescent="0.3"/>
    <row r="675" ht="14.4" hidden="1" x14ac:dyDescent="0.3"/>
    <row r="676" ht="14.4" hidden="1" x14ac:dyDescent="0.3"/>
    <row r="677" ht="14.4" hidden="1" x14ac:dyDescent="0.3"/>
    <row r="678" ht="14.4" hidden="1" x14ac:dyDescent="0.3"/>
    <row r="679" ht="14.4" hidden="1" x14ac:dyDescent="0.3"/>
    <row r="680" ht="14.4" hidden="1" x14ac:dyDescent="0.3"/>
    <row r="681" ht="14.4" hidden="1" x14ac:dyDescent="0.3"/>
    <row r="682" ht="14.4" hidden="1" x14ac:dyDescent="0.3"/>
    <row r="683" ht="14.4" hidden="1" x14ac:dyDescent="0.3"/>
    <row r="684" ht="14.4" hidden="1" x14ac:dyDescent="0.3"/>
    <row r="685" ht="14.4" hidden="1" x14ac:dyDescent="0.3"/>
    <row r="686" ht="14.4" hidden="1" x14ac:dyDescent="0.3"/>
    <row r="687" ht="14.4" hidden="1" x14ac:dyDescent="0.3"/>
    <row r="688" ht="14.4" hidden="1" x14ac:dyDescent="0.3"/>
    <row r="689" ht="14.4" hidden="1" x14ac:dyDescent="0.3"/>
    <row r="690" ht="14.4" hidden="1" x14ac:dyDescent="0.3"/>
    <row r="691" ht="14.4" hidden="1" x14ac:dyDescent="0.3"/>
    <row r="692" ht="14.4" hidden="1" x14ac:dyDescent="0.3"/>
    <row r="693" ht="14.4" hidden="1" x14ac:dyDescent="0.3"/>
    <row r="694" ht="14.4" hidden="1" x14ac:dyDescent="0.3"/>
    <row r="695" ht="14.4" hidden="1" x14ac:dyDescent="0.3"/>
    <row r="696" ht="14.4" hidden="1" x14ac:dyDescent="0.3"/>
    <row r="697" ht="14.4" hidden="1" x14ac:dyDescent="0.3"/>
    <row r="698" ht="14.4" hidden="1" x14ac:dyDescent="0.3"/>
    <row r="699" ht="14.4" hidden="1" x14ac:dyDescent="0.3"/>
    <row r="700" ht="14.4" hidden="1" x14ac:dyDescent="0.3"/>
    <row r="701" ht="14.4" hidden="1" x14ac:dyDescent="0.3"/>
    <row r="702" ht="14.4" hidden="1" x14ac:dyDescent="0.3"/>
    <row r="703" ht="14.4" hidden="1" x14ac:dyDescent="0.3"/>
    <row r="704" ht="14.4" hidden="1" x14ac:dyDescent="0.3"/>
    <row r="705" ht="14.4" hidden="1" x14ac:dyDescent="0.3"/>
    <row r="706" ht="14.4" hidden="1" x14ac:dyDescent="0.3"/>
    <row r="707" ht="14.4" hidden="1" x14ac:dyDescent="0.3"/>
    <row r="708" ht="14.4" hidden="1" x14ac:dyDescent="0.3"/>
    <row r="709" ht="14.4" hidden="1" x14ac:dyDescent="0.3"/>
    <row r="710" ht="14.4" hidden="1" x14ac:dyDescent="0.3"/>
    <row r="711" ht="14.4" hidden="1" x14ac:dyDescent="0.3"/>
    <row r="712" ht="14.4" hidden="1" x14ac:dyDescent="0.3"/>
    <row r="713" ht="14.4" hidden="1" x14ac:dyDescent="0.3"/>
    <row r="714" ht="14.4" hidden="1" x14ac:dyDescent="0.3"/>
    <row r="715" ht="14.4" hidden="1" x14ac:dyDescent="0.3"/>
    <row r="716" ht="14.4" hidden="1" x14ac:dyDescent="0.3"/>
    <row r="717" ht="14.4" hidden="1" x14ac:dyDescent="0.3"/>
    <row r="718" ht="14.4" hidden="1" x14ac:dyDescent="0.3"/>
    <row r="719" ht="14.4" hidden="1" x14ac:dyDescent="0.3"/>
    <row r="720" ht="14.4" hidden="1" x14ac:dyDescent="0.3"/>
    <row r="721" ht="14.4" hidden="1" x14ac:dyDescent="0.3"/>
    <row r="722" ht="14.4" hidden="1" x14ac:dyDescent="0.3"/>
    <row r="723" ht="14.4" hidden="1" x14ac:dyDescent="0.3"/>
    <row r="724" ht="14.4" hidden="1" x14ac:dyDescent="0.3"/>
    <row r="725" ht="14.4" hidden="1" x14ac:dyDescent="0.3"/>
    <row r="726" ht="14.4" hidden="1" x14ac:dyDescent="0.3"/>
    <row r="727" ht="14.4" hidden="1" x14ac:dyDescent="0.3"/>
    <row r="728" ht="14.4" hidden="1" x14ac:dyDescent="0.3"/>
    <row r="729" ht="14.4" hidden="1" x14ac:dyDescent="0.3"/>
    <row r="730" ht="14.4" hidden="1" x14ac:dyDescent="0.3"/>
    <row r="731" ht="14.4" hidden="1" x14ac:dyDescent="0.3"/>
    <row r="732" ht="14.4" hidden="1" x14ac:dyDescent="0.3"/>
    <row r="733" ht="14.4" hidden="1" x14ac:dyDescent="0.3"/>
    <row r="734" ht="14.4" hidden="1" x14ac:dyDescent="0.3"/>
    <row r="735" ht="14.4" hidden="1" x14ac:dyDescent="0.3"/>
    <row r="736" ht="14.4" hidden="1" x14ac:dyDescent="0.3"/>
    <row r="737" ht="14.4" hidden="1" x14ac:dyDescent="0.3"/>
    <row r="738" ht="14.4" hidden="1" x14ac:dyDescent="0.3"/>
    <row r="739" ht="14.4" hidden="1" x14ac:dyDescent="0.3"/>
    <row r="740" ht="14.4" hidden="1" x14ac:dyDescent="0.3"/>
    <row r="741" ht="14.4" hidden="1" x14ac:dyDescent="0.3"/>
    <row r="742" ht="14.4" hidden="1" x14ac:dyDescent="0.3"/>
    <row r="743" ht="14.4" hidden="1" x14ac:dyDescent="0.3"/>
    <row r="744" ht="14.4" hidden="1" x14ac:dyDescent="0.3"/>
    <row r="745" ht="14.4" hidden="1" x14ac:dyDescent="0.3"/>
    <row r="746" ht="14.4" hidden="1" x14ac:dyDescent="0.3"/>
    <row r="747" ht="14.4" hidden="1" x14ac:dyDescent="0.3"/>
    <row r="748" ht="14.4" hidden="1" x14ac:dyDescent="0.3"/>
    <row r="749" ht="14.4" hidden="1" x14ac:dyDescent="0.3"/>
    <row r="750" ht="14.4" hidden="1" x14ac:dyDescent="0.3"/>
    <row r="751" ht="14.4" hidden="1" x14ac:dyDescent="0.3"/>
    <row r="752" ht="14.4" hidden="1" x14ac:dyDescent="0.3"/>
    <row r="753" ht="14.4" hidden="1" x14ac:dyDescent="0.3"/>
    <row r="754" ht="14.4" hidden="1" x14ac:dyDescent="0.3"/>
    <row r="755" ht="14.4" hidden="1" x14ac:dyDescent="0.3"/>
    <row r="756" ht="14.4" hidden="1" x14ac:dyDescent="0.3"/>
    <row r="757" ht="14.4" hidden="1" x14ac:dyDescent="0.3"/>
    <row r="758" ht="14.4" hidden="1" x14ac:dyDescent="0.3"/>
    <row r="759" ht="14.4" hidden="1" x14ac:dyDescent="0.3"/>
    <row r="760" ht="14.4" hidden="1" x14ac:dyDescent="0.3"/>
    <row r="761" ht="14.4" hidden="1" x14ac:dyDescent="0.3"/>
    <row r="762" ht="14.4" hidden="1" x14ac:dyDescent="0.3"/>
    <row r="763" ht="14.4" hidden="1" x14ac:dyDescent="0.3"/>
    <row r="764" ht="14.4" hidden="1" x14ac:dyDescent="0.3"/>
    <row r="765" ht="14.4" hidden="1" x14ac:dyDescent="0.3"/>
    <row r="766" ht="14.4" hidden="1" x14ac:dyDescent="0.3"/>
    <row r="767" ht="14.4" hidden="1" x14ac:dyDescent="0.3"/>
    <row r="768" ht="14.4" hidden="1" x14ac:dyDescent="0.3"/>
    <row r="769" ht="14.4" hidden="1" x14ac:dyDescent="0.3"/>
    <row r="770" ht="14.4" hidden="1" x14ac:dyDescent="0.3"/>
    <row r="771" ht="14.4" hidden="1" x14ac:dyDescent="0.3"/>
    <row r="772" ht="14.4" hidden="1" x14ac:dyDescent="0.3"/>
    <row r="773" ht="14.4" hidden="1" x14ac:dyDescent="0.3"/>
    <row r="774" ht="14.4" hidden="1" x14ac:dyDescent="0.3"/>
    <row r="775" ht="14.4" hidden="1" x14ac:dyDescent="0.3"/>
    <row r="776" ht="14.4" hidden="1" x14ac:dyDescent="0.3"/>
    <row r="777" ht="14.4" hidden="1" x14ac:dyDescent="0.3"/>
    <row r="778" ht="14.4" hidden="1" x14ac:dyDescent="0.3"/>
    <row r="779" ht="14.4" hidden="1" x14ac:dyDescent="0.3"/>
    <row r="780" ht="14.4" hidden="1" x14ac:dyDescent="0.3"/>
    <row r="781" ht="14.4" hidden="1" x14ac:dyDescent="0.3"/>
    <row r="782" ht="14.4" hidden="1" x14ac:dyDescent="0.3"/>
    <row r="783" ht="14.4" hidden="1" x14ac:dyDescent="0.3"/>
    <row r="784" ht="14.4" hidden="1" x14ac:dyDescent="0.3"/>
    <row r="785" ht="14.4" hidden="1" x14ac:dyDescent="0.3"/>
    <row r="786" ht="14.4" hidden="1" x14ac:dyDescent="0.3"/>
    <row r="787" ht="14.4" hidden="1" x14ac:dyDescent="0.3"/>
    <row r="788" ht="14.4" hidden="1" x14ac:dyDescent="0.3"/>
    <row r="789" ht="14.4" hidden="1" x14ac:dyDescent="0.3"/>
    <row r="790" ht="14.4" hidden="1" x14ac:dyDescent="0.3"/>
    <row r="791" ht="14.4" hidden="1" x14ac:dyDescent="0.3"/>
    <row r="792" ht="14.4" hidden="1" x14ac:dyDescent="0.3"/>
    <row r="793" ht="14.4" hidden="1" x14ac:dyDescent="0.3"/>
    <row r="794" ht="14.4" hidden="1" x14ac:dyDescent="0.3"/>
    <row r="795" ht="14.4" hidden="1" x14ac:dyDescent="0.3"/>
    <row r="796" ht="14.4" hidden="1" x14ac:dyDescent="0.3"/>
    <row r="797" ht="14.4" hidden="1" x14ac:dyDescent="0.3"/>
    <row r="798" ht="14.4" hidden="1" x14ac:dyDescent="0.3"/>
    <row r="799" ht="14.4" hidden="1" x14ac:dyDescent="0.3"/>
    <row r="800" ht="14.4" hidden="1" x14ac:dyDescent="0.3"/>
    <row r="801" ht="14.4" hidden="1" x14ac:dyDescent="0.3"/>
    <row r="802" ht="14.4" hidden="1" x14ac:dyDescent="0.3"/>
    <row r="803" ht="14.4" hidden="1" x14ac:dyDescent="0.3"/>
    <row r="804" ht="14.4" hidden="1" x14ac:dyDescent="0.3"/>
    <row r="805" ht="14.4" hidden="1" x14ac:dyDescent="0.3"/>
    <row r="806" ht="14.4" hidden="1" x14ac:dyDescent="0.3"/>
    <row r="807" ht="14.4" hidden="1" x14ac:dyDescent="0.3"/>
    <row r="808" ht="14.4" hidden="1" x14ac:dyDescent="0.3"/>
    <row r="809" ht="14.4" hidden="1" x14ac:dyDescent="0.3"/>
    <row r="810" ht="14.4" hidden="1" x14ac:dyDescent="0.3"/>
    <row r="811" ht="14.4" hidden="1" x14ac:dyDescent="0.3"/>
    <row r="812" ht="14.4" hidden="1" x14ac:dyDescent="0.3"/>
    <row r="813" ht="14.4" hidden="1" x14ac:dyDescent="0.3"/>
    <row r="814" ht="14.4" hidden="1" x14ac:dyDescent="0.3"/>
    <row r="815" ht="14.4" hidden="1" x14ac:dyDescent="0.3"/>
    <row r="816" ht="14.4" hidden="1" x14ac:dyDescent="0.3"/>
    <row r="817" ht="14.4" hidden="1" x14ac:dyDescent="0.3"/>
    <row r="818" ht="14.4" hidden="1" x14ac:dyDescent="0.3"/>
    <row r="819" ht="14.4" hidden="1" x14ac:dyDescent="0.3"/>
    <row r="820" ht="14.4" hidden="1" x14ac:dyDescent="0.3"/>
    <row r="821" ht="14.4" hidden="1" x14ac:dyDescent="0.3"/>
    <row r="822" ht="14.4" hidden="1" x14ac:dyDescent="0.3"/>
    <row r="823" ht="14.4" hidden="1" x14ac:dyDescent="0.3"/>
    <row r="824" ht="14.4" hidden="1" x14ac:dyDescent="0.3"/>
    <row r="825" ht="14.4" hidden="1" x14ac:dyDescent="0.3"/>
    <row r="826" ht="14.4" hidden="1" x14ac:dyDescent="0.3"/>
    <row r="827" ht="14.4" hidden="1" x14ac:dyDescent="0.3"/>
    <row r="828" ht="14.4" hidden="1" x14ac:dyDescent="0.3"/>
    <row r="829" ht="14.4" hidden="1" x14ac:dyDescent="0.3"/>
    <row r="830" ht="14.4" hidden="1" x14ac:dyDescent="0.3"/>
    <row r="831" ht="14.4" hidden="1" x14ac:dyDescent="0.3"/>
    <row r="832" ht="14.4" hidden="1" x14ac:dyDescent="0.3"/>
    <row r="833" ht="14.4" hidden="1" x14ac:dyDescent="0.3"/>
    <row r="834" ht="14.4" hidden="1" x14ac:dyDescent="0.3"/>
    <row r="835" ht="14.4" hidden="1" x14ac:dyDescent="0.3"/>
    <row r="836" ht="14.4" hidden="1" x14ac:dyDescent="0.3"/>
    <row r="837" ht="14.4" hidden="1" x14ac:dyDescent="0.3"/>
    <row r="838" ht="14.4" hidden="1" x14ac:dyDescent="0.3"/>
    <row r="839" ht="14.4" hidden="1" x14ac:dyDescent="0.3"/>
    <row r="840" ht="14.4" hidden="1" x14ac:dyDescent="0.3"/>
    <row r="841" ht="14.4" hidden="1" x14ac:dyDescent="0.3"/>
    <row r="842" ht="14.4" hidden="1" x14ac:dyDescent="0.3"/>
    <row r="843" ht="14.4" hidden="1" x14ac:dyDescent="0.3"/>
    <row r="844" ht="14.4" hidden="1" x14ac:dyDescent="0.3"/>
    <row r="845" ht="14.4" hidden="1" x14ac:dyDescent="0.3"/>
    <row r="846" ht="14.4" hidden="1" x14ac:dyDescent="0.3"/>
    <row r="847" ht="14.4" hidden="1" x14ac:dyDescent="0.3"/>
    <row r="848" ht="14.4" hidden="1" x14ac:dyDescent="0.3"/>
    <row r="849" ht="14.4" hidden="1" x14ac:dyDescent="0.3"/>
    <row r="850" ht="14.4" hidden="1" x14ac:dyDescent="0.3"/>
    <row r="851" ht="14.4" hidden="1" x14ac:dyDescent="0.3"/>
    <row r="852" ht="14.4" hidden="1" x14ac:dyDescent="0.3"/>
    <row r="853" ht="14.4" hidden="1" x14ac:dyDescent="0.3"/>
    <row r="854" ht="14.4" hidden="1" x14ac:dyDescent="0.3"/>
    <row r="855" ht="14.4" hidden="1" x14ac:dyDescent="0.3"/>
    <row r="856" ht="14.4" hidden="1" x14ac:dyDescent="0.3"/>
    <row r="857" ht="14.4" hidden="1" x14ac:dyDescent="0.3"/>
    <row r="858" ht="14.4" hidden="1" x14ac:dyDescent="0.3"/>
    <row r="859" ht="14.4" hidden="1" x14ac:dyDescent="0.3"/>
    <row r="860" ht="14.4" hidden="1" x14ac:dyDescent="0.3"/>
    <row r="861" ht="14.4" hidden="1" x14ac:dyDescent="0.3"/>
    <row r="862" ht="14.4" hidden="1" x14ac:dyDescent="0.3"/>
    <row r="863" ht="14.4" hidden="1" x14ac:dyDescent="0.3"/>
    <row r="864" ht="14.4" hidden="1" x14ac:dyDescent="0.3"/>
    <row r="865" ht="14.4" hidden="1" x14ac:dyDescent="0.3"/>
    <row r="866" ht="14.4" hidden="1" x14ac:dyDescent="0.3"/>
    <row r="867" ht="14.4" hidden="1" x14ac:dyDescent="0.3"/>
    <row r="868" ht="14.4" hidden="1" x14ac:dyDescent="0.3"/>
    <row r="869" ht="14.4" hidden="1" x14ac:dyDescent="0.3"/>
    <row r="870" ht="14.4" hidden="1" x14ac:dyDescent="0.3"/>
    <row r="871" ht="14.4" hidden="1" x14ac:dyDescent="0.3"/>
    <row r="872" ht="14.4" hidden="1" x14ac:dyDescent="0.3"/>
    <row r="873" ht="14.4" hidden="1" x14ac:dyDescent="0.3"/>
    <row r="874" ht="14.4" hidden="1" x14ac:dyDescent="0.3"/>
    <row r="875" ht="14.4" hidden="1" x14ac:dyDescent="0.3"/>
    <row r="876" ht="14.4" hidden="1" x14ac:dyDescent="0.3"/>
    <row r="877" ht="14.4" hidden="1" x14ac:dyDescent="0.3"/>
    <row r="878" ht="14.4" hidden="1" x14ac:dyDescent="0.3"/>
    <row r="879" ht="14.4" hidden="1" x14ac:dyDescent="0.3"/>
    <row r="880" ht="14.4" hidden="1" x14ac:dyDescent="0.3"/>
    <row r="881" ht="14.4" hidden="1" x14ac:dyDescent="0.3"/>
    <row r="882" ht="14.4" hidden="1" x14ac:dyDescent="0.3"/>
    <row r="883" ht="14.4" hidden="1" x14ac:dyDescent="0.3"/>
    <row r="884" ht="14.4" hidden="1" x14ac:dyDescent="0.3"/>
    <row r="885" ht="14.4" hidden="1" x14ac:dyDescent="0.3"/>
    <row r="886" ht="14.4" hidden="1" x14ac:dyDescent="0.3"/>
    <row r="887" ht="14.4" hidden="1" x14ac:dyDescent="0.3"/>
    <row r="888" ht="14.4" hidden="1" x14ac:dyDescent="0.3"/>
    <row r="889" ht="14.4" hidden="1" x14ac:dyDescent="0.3"/>
    <row r="890" ht="14.4" hidden="1" x14ac:dyDescent="0.3"/>
    <row r="891" ht="14.4" hidden="1" x14ac:dyDescent="0.3"/>
    <row r="892" ht="14.4" hidden="1" x14ac:dyDescent="0.3"/>
    <row r="893" ht="14.4" hidden="1" x14ac:dyDescent="0.3"/>
    <row r="894" ht="14.4" hidden="1" x14ac:dyDescent="0.3"/>
    <row r="895" ht="14.4" hidden="1" x14ac:dyDescent="0.3"/>
    <row r="896" ht="14.4" hidden="1" x14ac:dyDescent="0.3"/>
    <row r="897" ht="14.4" hidden="1" x14ac:dyDescent="0.3"/>
    <row r="898" ht="14.4" hidden="1" x14ac:dyDescent="0.3"/>
    <row r="899" ht="14.4" hidden="1" x14ac:dyDescent="0.3"/>
    <row r="900" ht="14.4" hidden="1" x14ac:dyDescent="0.3"/>
    <row r="901" ht="14.4" hidden="1" x14ac:dyDescent="0.3"/>
    <row r="902" ht="14.4" hidden="1" x14ac:dyDescent="0.3"/>
    <row r="903" ht="14.4" hidden="1" x14ac:dyDescent="0.3"/>
    <row r="904" ht="14.4" hidden="1" x14ac:dyDescent="0.3"/>
    <row r="905" ht="14.4" hidden="1" x14ac:dyDescent="0.3"/>
    <row r="906" ht="14.4" hidden="1" x14ac:dyDescent="0.3"/>
    <row r="907" ht="14.4" hidden="1" x14ac:dyDescent="0.3"/>
    <row r="908" ht="14.4" hidden="1" x14ac:dyDescent="0.3"/>
    <row r="909" ht="14.4" hidden="1" x14ac:dyDescent="0.3"/>
    <row r="910" ht="14.4" hidden="1" x14ac:dyDescent="0.3"/>
    <row r="911" ht="14.4" hidden="1" x14ac:dyDescent="0.3"/>
    <row r="912" ht="14.4" hidden="1" x14ac:dyDescent="0.3"/>
    <row r="913" ht="14.4" hidden="1" x14ac:dyDescent="0.3"/>
    <row r="914" ht="14.4" hidden="1" x14ac:dyDescent="0.3"/>
    <row r="915" ht="14.4" hidden="1" x14ac:dyDescent="0.3"/>
    <row r="916" ht="14.4" hidden="1" x14ac:dyDescent="0.3"/>
    <row r="917" ht="14.4" hidden="1" x14ac:dyDescent="0.3"/>
    <row r="918" ht="14.4" hidden="1" x14ac:dyDescent="0.3"/>
    <row r="919" ht="14.4" hidden="1" x14ac:dyDescent="0.3"/>
    <row r="920" ht="14.4" hidden="1" x14ac:dyDescent="0.3"/>
    <row r="921" ht="14.4" hidden="1" x14ac:dyDescent="0.3"/>
    <row r="922" ht="14.4" hidden="1" x14ac:dyDescent="0.3"/>
    <row r="923" ht="14.4" hidden="1" x14ac:dyDescent="0.3"/>
    <row r="924" ht="14.4" hidden="1" x14ac:dyDescent="0.3"/>
    <row r="925" ht="14.4" hidden="1" x14ac:dyDescent="0.3"/>
    <row r="926" ht="14.4" hidden="1" x14ac:dyDescent="0.3"/>
    <row r="927" ht="14.4" hidden="1" x14ac:dyDescent="0.3"/>
    <row r="928" ht="14.4" hidden="1" x14ac:dyDescent="0.3"/>
    <row r="929" ht="14.4" hidden="1" x14ac:dyDescent="0.3"/>
    <row r="930" ht="14.4" hidden="1" x14ac:dyDescent="0.3"/>
    <row r="931" ht="14.4" hidden="1" x14ac:dyDescent="0.3"/>
    <row r="932" ht="14.4" hidden="1" x14ac:dyDescent="0.3"/>
    <row r="933" ht="14.4" hidden="1" x14ac:dyDescent="0.3"/>
    <row r="934" ht="14.4" hidden="1" x14ac:dyDescent="0.3"/>
    <row r="935" ht="14.4" hidden="1" x14ac:dyDescent="0.3"/>
    <row r="936" ht="14.4" hidden="1" x14ac:dyDescent="0.3"/>
    <row r="937" ht="14.4" hidden="1" x14ac:dyDescent="0.3"/>
    <row r="938" ht="14.4" hidden="1" x14ac:dyDescent="0.3"/>
    <row r="939" ht="14.4" hidden="1" x14ac:dyDescent="0.3"/>
    <row r="940" ht="14.4" hidden="1" x14ac:dyDescent="0.3"/>
    <row r="941" ht="14.4" hidden="1" x14ac:dyDescent="0.3"/>
    <row r="942" ht="14.4" hidden="1" x14ac:dyDescent="0.3"/>
    <row r="943" ht="14.4" hidden="1" x14ac:dyDescent="0.3"/>
    <row r="944" ht="14.4" hidden="1" x14ac:dyDescent="0.3"/>
    <row r="945" ht="14.4" hidden="1" x14ac:dyDescent="0.3"/>
    <row r="946" ht="14.4" hidden="1" x14ac:dyDescent="0.3"/>
    <row r="947" ht="14.4" hidden="1" x14ac:dyDescent="0.3"/>
    <row r="948" ht="14.4" hidden="1" x14ac:dyDescent="0.3"/>
    <row r="949" ht="14.4" hidden="1" x14ac:dyDescent="0.3"/>
    <row r="950" ht="14.4" hidden="1" x14ac:dyDescent="0.3"/>
    <row r="951" ht="14.4" hidden="1" x14ac:dyDescent="0.3"/>
    <row r="952" ht="14.4" hidden="1" x14ac:dyDescent="0.3"/>
    <row r="953" ht="14.4" hidden="1" x14ac:dyDescent="0.3"/>
    <row r="954" ht="14.4" hidden="1" x14ac:dyDescent="0.3"/>
    <row r="955" ht="14.4" hidden="1" x14ac:dyDescent="0.3"/>
    <row r="956" ht="14.4" hidden="1" x14ac:dyDescent="0.3"/>
    <row r="957" ht="14.4" hidden="1" x14ac:dyDescent="0.3"/>
    <row r="958" ht="14.4" hidden="1" x14ac:dyDescent="0.3"/>
    <row r="959" ht="14.4" hidden="1" x14ac:dyDescent="0.3"/>
    <row r="960" ht="14.4" hidden="1" x14ac:dyDescent="0.3"/>
    <row r="961" ht="14.4" hidden="1" x14ac:dyDescent="0.3"/>
    <row r="962" ht="14.4" hidden="1" x14ac:dyDescent="0.3"/>
    <row r="963" ht="14.4" hidden="1" x14ac:dyDescent="0.3"/>
    <row r="964" ht="14.4" hidden="1" x14ac:dyDescent="0.3"/>
    <row r="965" ht="14.4" hidden="1" x14ac:dyDescent="0.3"/>
    <row r="966" ht="14.4" hidden="1" x14ac:dyDescent="0.3"/>
    <row r="967" ht="14.4" hidden="1" x14ac:dyDescent="0.3"/>
    <row r="968" ht="14.4" hidden="1" x14ac:dyDescent="0.3"/>
    <row r="969" ht="14.4" hidden="1" x14ac:dyDescent="0.3"/>
    <row r="970" ht="14.4" hidden="1" x14ac:dyDescent="0.3"/>
    <row r="971" ht="14.4" hidden="1" x14ac:dyDescent="0.3"/>
    <row r="972" ht="14.4" hidden="1" x14ac:dyDescent="0.3"/>
    <row r="973" ht="14.4" hidden="1" x14ac:dyDescent="0.3"/>
    <row r="974" ht="14.4" hidden="1" x14ac:dyDescent="0.3"/>
    <row r="975" ht="14.4" hidden="1" x14ac:dyDescent="0.3"/>
    <row r="976" ht="14.4" hidden="1" x14ac:dyDescent="0.3"/>
    <row r="977" ht="14.4" hidden="1" x14ac:dyDescent="0.3"/>
    <row r="978" ht="14.4" hidden="1" x14ac:dyDescent="0.3"/>
    <row r="979" ht="14.4" hidden="1" x14ac:dyDescent="0.3"/>
    <row r="980" ht="14.4" hidden="1" x14ac:dyDescent="0.3"/>
    <row r="981" ht="14.4" hidden="1" x14ac:dyDescent="0.3"/>
    <row r="982" ht="14.4" hidden="1" x14ac:dyDescent="0.3"/>
    <row r="983" ht="14.4" hidden="1" x14ac:dyDescent="0.3"/>
    <row r="984" ht="14.4" hidden="1" x14ac:dyDescent="0.3"/>
    <row r="985" ht="14.4" hidden="1" x14ac:dyDescent="0.3"/>
    <row r="986" ht="14.4" hidden="1" x14ac:dyDescent="0.3"/>
    <row r="987" ht="14.4" hidden="1" x14ac:dyDescent="0.3"/>
    <row r="988" ht="14.4" hidden="1" x14ac:dyDescent="0.3"/>
    <row r="989" ht="14.4" hidden="1" x14ac:dyDescent="0.3"/>
    <row r="990" ht="14.4" hidden="1" x14ac:dyDescent="0.3"/>
    <row r="991" ht="14.4" hidden="1" x14ac:dyDescent="0.3"/>
    <row r="992" ht="14.4" hidden="1" x14ac:dyDescent="0.3"/>
    <row r="993" ht="14.4" hidden="1" x14ac:dyDescent="0.3"/>
    <row r="994" ht="14.4" hidden="1" x14ac:dyDescent="0.3"/>
    <row r="995" ht="14.4" hidden="1" x14ac:dyDescent="0.3"/>
    <row r="996" ht="14.4" hidden="1" x14ac:dyDescent="0.3"/>
    <row r="997" ht="14.4" hidden="1" x14ac:dyDescent="0.3"/>
    <row r="998" ht="14.4" hidden="1" x14ac:dyDescent="0.3"/>
    <row r="999" ht="14.4" hidden="1" x14ac:dyDescent="0.3"/>
    <row r="1000" ht="14.4" hidden="1" x14ac:dyDescent="0.3"/>
    <row r="1001" ht="14.4" hidden="1" x14ac:dyDescent="0.3"/>
    <row r="1002" ht="14.4" hidden="1" x14ac:dyDescent="0.3"/>
    <row r="1003" ht="14.4" hidden="1" x14ac:dyDescent="0.3"/>
    <row r="1004" ht="14.4" hidden="1" x14ac:dyDescent="0.3"/>
    <row r="1005" ht="14.4" hidden="1" x14ac:dyDescent="0.3"/>
    <row r="1006" ht="14.4" hidden="1" x14ac:dyDescent="0.3"/>
    <row r="1007" ht="14.4" hidden="1" x14ac:dyDescent="0.3"/>
    <row r="1008" ht="14.4" hidden="1" x14ac:dyDescent="0.3"/>
    <row r="1009" ht="14.4" hidden="1" x14ac:dyDescent="0.3"/>
  </sheetData>
  <mergeCells count="3">
    <mergeCell ref="D4:I4"/>
    <mergeCell ref="D5:I5"/>
    <mergeCell ref="F6:F7"/>
  </mergeCells>
  <conditionalFormatting sqref="H9">
    <cfRule type="expression" dxfId="18" priority="2">
      <formula>$H$9="Not Balance"</formula>
    </cfRule>
  </conditionalFormatting>
  <conditionalFormatting sqref="I9">
    <cfRule type="expression" dxfId="17" priority="1">
      <formula>$H$9="Not Balance"</formula>
    </cfRule>
  </conditionalFormatting>
  <dataValidations count="1">
    <dataValidation type="list" allowBlank="1" showInputMessage="1" showErrorMessage="1" sqref="F10:F94">
      <formula1>ChartofAccounts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showGridLines="0" workbookViewId="0">
      <selection activeCell="C97" sqref="C97"/>
    </sheetView>
  </sheetViews>
  <sheetFormatPr defaultColWidth="0" defaultRowHeight="0" customHeight="1" zeroHeight="1" x14ac:dyDescent="0.35"/>
  <cols>
    <col min="1" max="1" width="5.81640625" style="75" customWidth="1"/>
    <col min="2" max="2" width="9.08984375" style="56" hidden="1" customWidth="1"/>
    <col min="3" max="3" width="43.08984375" style="57" customWidth="1"/>
    <col min="4" max="4" width="22.81640625" style="58" customWidth="1"/>
    <col min="5" max="5" width="5.81640625" customWidth="1"/>
    <col min="6" max="6" width="22.81640625" hidden="1" customWidth="1"/>
    <col min="7" max="7" width="10.453125" style="10" hidden="1" customWidth="1"/>
    <col min="8" max="8" width="22.08984375" hidden="1" customWidth="1"/>
    <col min="9" max="9" width="11.08984375" hidden="1" customWidth="1"/>
    <col min="10" max="10" width="22.36328125" hidden="1" customWidth="1"/>
    <col min="11" max="11" width="11.08984375" hidden="1" customWidth="1"/>
    <col min="12" max="12" width="22.36328125" hidden="1" customWidth="1"/>
    <col min="13" max="16384" width="8.90625" hidden="1"/>
  </cols>
  <sheetData>
    <row r="1" spans="1:8" s="43" customFormat="1" ht="14.4" customHeight="1" x14ac:dyDescent="0.3">
      <c r="A1" s="6"/>
      <c r="B1" s="42"/>
      <c r="D1" s="44"/>
    </row>
    <row r="2" spans="1:8" s="47" customFormat="1" ht="18.5" customHeight="1" thickBot="1" x14ac:dyDescent="0.3">
      <c r="A2" s="80"/>
      <c r="B2" s="81"/>
      <c r="C2" s="80"/>
      <c r="D2" s="80"/>
      <c r="E2" s="80"/>
      <c r="F2" s="45"/>
      <c r="G2" s="45"/>
      <c r="H2" s="46"/>
    </row>
    <row r="3" spans="1:8" s="43" customFormat="1" ht="10.4" customHeight="1" thickTop="1" x14ac:dyDescent="0.3">
      <c r="A3" s="6"/>
      <c r="B3" s="42"/>
      <c r="C3" s="48"/>
      <c r="D3" s="44"/>
    </row>
    <row r="4" spans="1:8" s="52" customFormat="1" ht="14.4" customHeight="1" x14ac:dyDescent="0.3">
      <c r="A4" s="6"/>
      <c r="B4" s="49"/>
      <c r="C4" s="50"/>
      <c r="D4" s="51"/>
      <c r="E4" s="43"/>
      <c r="F4" s="43"/>
      <c r="G4" s="43"/>
    </row>
    <row r="5" spans="1:8" s="52" customFormat="1" ht="20" customHeight="1" x14ac:dyDescent="0.3">
      <c r="A5" s="6"/>
      <c r="B5" s="49"/>
      <c r="C5" s="90" t="s">
        <v>222</v>
      </c>
      <c r="D5" s="90"/>
      <c r="E5" s="43"/>
      <c r="F5" s="43"/>
      <c r="G5" s="43"/>
    </row>
    <row r="6" spans="1:8" s="52" customFormat="1" ht="20" customHeight="1" x14ac:dyDescent="0.3">
      <c r="A6" s="73"/>
      <c r="B6" s="49"/>
      <c r="C6" s="91" t="s">
        <v>12</v>
      </c>
      <c r="D6" s="91"/>
      <c r="E6" s="43"/>
      <c r="F6" s="43"/>
      <c r="G6" s="43"/>
    </row>
    <row r="7" spans="1:8" s="52" customFormat="1" ht="20" customHeight="1" x14ac:dyDescent="0.3">
      <c r="A7" s="73"/>
      <c r="B7" s="49"/>
      <c r="C7" s="92" t="str">
        <f>'BS Format'!D5</f>
        <v>For the Year Ended MM/DD/YYYY</v>
      </c>
      <c r="D7" s="92"/>
      <c r="E7" s="53"/>
      <c r="F7" s="53"/>
      <c r="G7" s="43"/>
    </row>
    <row r="8" spans="1:8" s="52" customFormat="1" ht="20" customHeight="1" x14ac:dyDescent="0.25">
      <c r="A8" s="73"/>
      <c r="B8" s="49"/>
      <c r="C8" s="50"/>
      <c r="D8" s="51"/>
      <c r="E8" s="43"/>
      <c r="F8" s="43"/>
      <c r="G8" s="43"/>
    </row>
    <row r="9" spans="1:8" s="52" customFormat="1" ht="20" customHeight="1" x14ac:dyDescent="0.3">
      <c r="A9" s="73">
        <v>1</v>
      </c>
      <c r="B9" s="49" t="str">
        <f>IFERROR(VLOOKUP(A9,'BS Format'!$D$10:$G$95,2,FALSE),"")</f>
        <v>v</v>
      </c>
      <c r="C9" s="54" t="str">
        <f>IFERROR(IF(B9&lt;&gt;"v",REPT(" ",4)&amp;VLOOKUP(A9,'BS Format'!$D$10:$I$95,4,FALSE),UPPER(VLOOKUP(A9,'BS Format'!$D$10:$G$95,4,FALSE))),"")</f>
        <v>ASSETS</v>
      </c>
      <c r="D9" s="55" t="str">
        <f>IFERROR(IF(OR(B9=0,B9="r"),VLOOKUP(A9,'BS Format'!$D$10:$J$95,6,FALSE),""),"")</f>
        <v/>
      </c>
      <c r="E9" s="43"/>
      <c r="F9" s="43"/>
      <c r="G9" s="43"/>
    </row>
    <row r="10" spans="1:8" s="52" customFormat="1" ht="20" customHeight="1" x14ac:dyDescent="0.3">
      <c r="A10" s="74">
        <v>2</v>
      </c>
      <c r="B10" s="49" t="str">
        <f>IFERROR(VLOOKUP(A10,'BS Format'!$D$10:$G$95,2,FALSE),"")</f>
        <v>t</v>
      </c>
      <c r="C10" s="54" t="str">
        <f>IFERROR(IF(B10&lt;&gt;"v",REPT(" ",4)&amp;VLOOKUP(A10,'BS Format'!$D$10:$I$95,4,FALSE),UPPER(VLOOKUP(A10,'BS Format'!$D$10:$G$95,4,FALSE))),"")</f>
        <v xml:space="preserve">    Current Assets</v>
      </c>
      <c r="D10" s="55" t="str">
        <f>IFERROR(IF(OR(B10=0,B10="r"),VLOOKUP(A10,'BS Format'!$D$10:$J$95,6,FALSE),""),"")</f>
        <v/>
      </c>
      <c r="E10" s="43"/>
      <c r="F10" s="43"/>
      <c r="G10" s="43"/>
    </row>
    <row r="11" spans="1:8" s="52" customFormat="1" ht="20" customHeight="1" x14ac:dyDescent="0.3">
      <c r="A11" s="73">
        <v>3</v>
      </c>
      <c r="B11" s="49">
        <f>IFERROR(VLOOKUP(A11,'BS Format'!$D$10:$G$95,2,FALSE),"")</f>
        <v>0</v>
      </c>
      <c r="C11" s="54" t="str">
        <f>IFERROR(IF(B11&lt;&gt;"v",REPT(" ",4)&amp;VLOOKUP(A11,'BS Format'!$D$10:$I$95,4,FALSE),UPPER(VLOOKUP(A11,'BS Format'!$D$10:$G$95,4,FALSE))),"")</f>
        <v xml:space="preserve">    CASH - Petty Cash</v>
      </c>
      <c r="D11" s="55">
        <f>IFERROR(IF(OR(B11=0,B11="r"),VLOOKUP(A11,'BS Format'!$D$10:$J$95,6,FALSE),""),"")</f>
        <v>200</v>
      </c>
      <c r="E11" s="43"/>
      <c r="F11" s="43"/>
      <c r="G11" s="43"/>
    </row>
    <row r="12" spans="1:8" s="52" customFormat="1" ht="20" customHeight="1" x14ac:dyDescent="0.3">
      <c r="A12" s="74">
        <v>4</v>
      </c>
      <c r="B12" s="49">
        <f>IFERROR(VLOOKUP(A12,'BS Format'!$D$10:$G$95,2,FALSE),"")</f>
        <v>0</v>
      </c>
      <c r="C12" s="54" t="str">
        <f>IFERROR(IF(B12&lt;&gt;"v",REPT(" ",4)&amp;VLOOKUP(A12,'BS Format'!$D$10:$I$95,4,FALSE),UPPER(VLOOKUP(A12,'BS Format'!$D$10:$G$95,4,FALSE))),"")</f>
        <v xml:space="preserve">    CASH - Operating Account</v>
      </c>
      <c r="D12" s="55">
        <f>IFERROR(IF(OR(B12=0,B12="r"),VLOOKUP(A12,'BS Format'!$D$10:$J$95,6,FALSE),""),"")</f>
        <v>1324.15</v>
      </c>
      <c r="E12" s="43"/>
      <c r="F12" s="43"/>
      <c r="G12" s="43"/>
    </row>
    <row r="13" spans="1:8" s="52" customFormat="1" ht="20" customHeight="1" x14ac:dyDescent="0.3">
      <c r="A13" s="73">
        <v>5</v>
      </c>
      <c r="B13" s="49">
        <f>IFERROR(VLOOKUP(A13,'BS Format'!$D$10:$G$95,2,FALSE),"")</f>
        <v>0</v>
      </c>
      <c r="C13" s="54" t="str">
        <f>IFERROR(IF(B13&lt;&gt;"v",REPT(" ",4)&amp;VLOOKUP(A13,'BS Format'!$D$10:$I$95,4,FALSE),UPPER(VLOOKUP(A13,'BS Format'!$D$10:$G$95,4,FALSE))),"")</f>
        <v xml:space="preserve">    Central Bank</v>
      </c>
      <c r="D13" s="55">
        <f>IFERROR(IF(OR(B13=0,B13="r"),VLOOKUP(A13,'BS Format'!$D$10:$J$95,6,FALSE),""),"")</f>
        <v>3691.5</v>
      </c>
      <c r="E13" s="43"/>
      <c r="F13" s="43"/>
      <c r="G13" s="43"/>
    </row>
    <row r="14" spans="1:8" s="52" customFormat="1" ht="20" customHeight="1" x14ac:dyDescent="0.3">
      <c r="A14" s="74">
        <v>6</v>
      </c>
      <c r="B14" s="49">
        <f>IFERROR(VLOOKUP(A14,'BS Format'!$D$10:$G$95,2,FALSE),"")</f>
        <v>0</v>
      </c>
      <c r="C14" s="54" t="str">
        <f>IFERROR(IF(B14&lt;&gt;"v",REPT(" ",4)&amp;VLOOKUP(A14,'BS Format'!$D$10:$I$95,4,FALSE),UPPER(VLOOKUP(A14,'BS Format'!$D$10:$G$95,4,FALSE))),"")</f>
        <v xml:space="preserve">    Account Receivables</v>
      </c>
      <c r="D14" s="55">
        <f>IFERROR(IF(OR(B14=0,B14="r"),VLOOKUP(A14,'BS Format'!$D$10:$J$95,6,FALSE),""),"")</f>
        <v>4956.6999999999989</v>
      </c>
      <c r="E14" s="43"/>
      <c r="F14" s="43"/>
      <c r="G14" s="43"/>
    </row>
    <row r="15" spans="1:8" s="52" customFormat="1" ht="20" customHeight="1" x14ac:dyDescent="0.3">
      <c r="A15" s="73">
        <v>7</v>
      </c>
      <c r="B15" s="49">
        <f>IFERROR(VLOOKUP(A15,'BS Format'!$D$10:$G$95,2,FALSE),"")</f>
        <v>0</v>
      </c>
      <c r="C15" s="54" t="str">
        <f>IFERROR(IF(B15&lt;&gt;"v",REPT(" ",4)&amp;VLOOKUP(A15,'BS Format'!$D$10:$I$95,4,FALSE),UPPER(VLOOKUP(A15,'BS Format'!$D$10:$G$95,4,FALSE))),"")</f>
        <v xml:space="preserve">    Product Inventory</v>
      </c>
      <c r="D15" s="55">
        <f>IFERROR(IF(OR(B15=0,B15="r"),VLOOKUP(A15,'BS Format'!$D$10:$J$95,6,FALSE),""),"")</f>
        <v>4588.75</v>
      </c>
      <c r="E15" s="43"/>
      <c r="F15" s="43"/>
      <c r="G15" s="43"/>
    </row>
    <row r="16" spans="1:8" s="52" customFormat="1" ht="20" customHeight="1" x14ac:dyDescent="0.3">
      <c r="A16" s="74">
        <v>8</v>
      </c>
      <c r="B16" s="49">
        <f>IFERROR(VLOOKUP(A16,'BS Format'!$D$10:$G$95,2,FALSE),"")</f>
        <v>0</v>
      </c>
      <c r="C16" s="54" t="str">
        <f>IFERROR(IF(B16&lt;&gt;"v",REPT(" ",4)&amp;VLOOKUP(A16,'BS Format'!$D$10:$I$95,4,FALSE),UPPER(VLOOKUP(A16,'BS Format'!$D$10:$G$95,4,FALSE))),"")</f>
        <v xml:space="preserve">    Office Inventory</v>
      </c>
      <c r="D16" s="55">
        <f>IFERROR(IF(OR(B16=0,B16="r"),VLOOKUP(A16,'BS Format'!$D$10:$J$95,6,FALSE),""),"")</f>
        <v>78.5</v>
      </c>
      <c r="E16" s="43"/>
      <c r="F16" s="43"/>
      <c r="G16" s="43"/>
    </row>
    <row r="17" spans="1:7" s="52" customFormat="1" ht="20" customHeight="1" x14ac:dyDescent="0.3">
      <c r="A17" s="73">
        <v>9</v>
      </c>
      <c r="B17" s="49">
        <f>IFERROR(VLOOKUP(A17,'BS Format'!$D$10:$G$95,2,FALSE),"")</f>
        <v>0</v>
      </c>
      <c r="C17" s="54" t="str">
        <f>IFERROR(IF(B17&lt;&gt;"v",REPT(" ",4)&amp;VLOOKUP(A17,'BS Format'!$D$10:$I$95,4,FALSE),UPPER(VLOOKUP(A17,'BS Format'!$D$10:$G$95,4,FALSE))),"")</f>
        <v xml:space="preserve">    PREPAID - Insurance</v>
      </c>
      <c r="D17" s="55">
        <f>IFERROR(IF(OR(B17=0,B17="r"),VLOOKUP(A17,'BS Format'!$D$10:$J$95,6,FALSE),""),"")</f>
        <v>275</v>
      </c>
      <c r="E17" s="43"/>
      <c r="F17" s="43"/>
      <c r="G17" s="43"/>
    </row>
    <row r="18" spans="1:7" s="52" customFormat="1" ht="20" customHeight="1" x14ac:dyDescent="0.3">
      <c r="A18" s="74">
        <v>10</v>
      </c>
      <c r="B18" s="49">
        <f>IFERROR(VLOOKUP(A18,'BS Format'!$D$10:$G$95,2,FALSE),"")</f>
        <v>0</v>
      </c>
      <c r="C18" s="54" t="str">
        <f>IFERROR(IF(B18&lt;&gt;"v",REPT(" ",4)&amp;VLOOKUP(A18,'BS Format'!$D$10:$I$95,4,FALSE),UPPER(VLOOKUP(A18,'BS Format'!$D$10:$G$95,4,FALSE))),"")</f>
        <v xml:space="preserve">    PREPAID - Rent</v>
      </c>
      <c r="D18" s="55">
        <f>IFERROR(IF(OR(B18=0,B18="r"),VLOOKUP(A18,'BS Format'!$D$10:$J$95,6,FALSE),""),"")</f>
        <v>550</v>
      </c>
      <c r="E18" s="43"/>
      <c r="F18" s="43"/>
      <c r="G18" s="43"/>
    </row>
    <row r="19" spans="1:7" s="52" customFormat="1" ht="20" customHeight="1" x14ac:dyDescent="0.3">
      <c r="A19" s="73">
        <v>11</v>
      </c>
      <c r="B19" s="49" t="str">
        <f>IFERROR(VLOOKUP(A19,'BS Format'!$D$10:$G$95,2,FALSE),"")</f>
        <v>t</v>
      </c>
      <c r="C19" s="54" t="str">
        <f>IFERROR(IF(B19&lt;&gt;"v",REPT(" ",4)&amp;VLOOKUP(A19,'BS Format'!$D$10:$I$95,4,FALSE),UPPER(VLOOKUP(A19,'BS Format'!$D$10:$G$95,4,FALSE))),"")</f>
        <v xml:space="preserve">    Fixed Assets</v>
      </c>
      <c r="D19" s="55" t="str">
        <f>IFERROR(IF(OR(B19=0,B19="r"),VLOOKUP(A19,'BS Format'!$D$10:$J$95,6,FALSE),""),"")</f>
        <v/>
      </c>
      <c r="E19" s="43"/>
      <c r="F19" s="43"/>
      <c r="G19" s="43"/>
    </row>
    <row r="20" spans="1:7" s="52" customFormat="1" ht="20" customHeight="1" x14ac:dyDescent="0.3">
      <c r="A20" s="74">
        <v>12</v>
      </c>
      <c r="B20" s="49">
        <f>IFERROR(VLOOKUP(A20,'BS Format'!$D$10:$G$95,2,FALSE),"")</f>
        <v>0</v>
      </c>
      <c r="C20" s="54" t="str">
        <f>IFERROR(IF(B20&lt;&gt;"v",REPT(" ",4)&amp;VLOOKUP(A20,'BS Format'!$D$10:$I$95,4,FALSE),UPPER(VLOOKUP(A20,'BS Format'!$D$10:$G$95,4,FALSE))),"")</f>
        <v xml:space="preserve">    PPE - Computer Equipment</v>
      </c>
      <c r="D20" s="55">
        <f>IFERROR(IF(OR(B20=0,B20="r"),VLOOKUP(A20,'BS Format'!$D$10:$J$95,6,FALSE),""),"")</f>
        <v>900</v>
      </c>
      <c r="E20" s="43"/>
      <c r="F20" s="43"/>
      <c r="G20" s="43"/>
    </row>
    <row r="21" spans="1:7" s="52" customFormat="1" ht="20" customHeight="1" x14ac:dyDescent="0.3">
      <c r="A21" s="73">
        <v>13</v>
      </c>
      <c r="B21" s="49">
        <f>IFERROR(VLOOKUP(A21,'BS Format'!$D$10:$G$95,2,FALSE),"")</f>
        <v>0</v>
      </c>
      <c r="C21" s="54" t="str">
        <f>IFERROR(IF(B21&lt;&gt;"v",REPT(" ",4)&amp;VLOOKUP(A21,'BS Format'!$D$10:$I$95,4,FALSE),UPPER(VLOOKUP(A21,'BS Format'!$D$10:$G$95,4,FALSE))),"")</f>
        <v xml:space="preserve">    ACCUM DEPR - Machinery and Equipment</v>
      </c>
      <c r="D21" s="55">
        <f>IFERROR(IF(OR(B21=0,B21="r"),VLOOKUP(A21,'BS Format'!$D$10:$J$95,6,FALSE),""),"")</f>
        <v>-81.25</v>
      </c>
      <c r="E21" s="43"/>
      <c r="F21" s="43"/>
      <c r="G21" s="43"/>
    </row>
    <row r="22" spans="1:7" s="52" customFormat="1" ht="20" customHeight="1" x14ac:dyDescent="0.3">
      <c r="A22" s="74">
        <v>14</v>
      </c>
      <c r="B22" s="49">
        <f>IFERROR(VLOOKUP(A22,'BS Format'!$D$10:$G$95,2,FALSE),"")</f>
        <v>0</v>
      </c>
      <c r="C22" s="54" t="str">
        <f>IFERROR(IF(B22&lt;&gt;"v",REPT(" ",4)&amp;VLOOKUP(A22,'BS Format'!$D$10:$I$95,4,FALSE),UPPER(VLOOKUP(A22,'BS Format'!$D$10:$G$95,4,FALSE))),"")</f>
        <v xml:space="preserve">    PPE - Vehicles</v>
      </c>
      <c r="D22" s="55">
        <f>IFERROR(IF(OR(B22=0,B22="r"),VLOOKUP(A22,'BS Format'!$D$10:$J$95,6,FALSE),""),"")</f>
        <v>6000</v>
      </c>
      <c r="E22" s="43"/>
      <c r="F22" s="43"/>
      <c r="G22" s="43"/>
    </row>
    <row r="23" spans="1:7" s="52" customFormat="1" ht="20" customHeight="1" x14ac:dyDescent="0.3">
      <c r="A23" s="73">
        <v>15</v>
      </c>
      <c r="B23" s="49">
        <f>IFERROR(VLOOKUP(A23,'BS Format'!$D$10:$G$95,2,FALSE),"")</f>
        <v>0</v>
      </c>
      <c r="C23" s="54" t="str">
        <f>IFERROR(IF(B23&lt;&gt;"v",REPT(" ",4)&amp;VLOOKUP(A23,'BS Format'!$D$10:$I$95,4,FALSE),UPPER(VLOOKUP(A23,'BS Format'!$D$10:$G$95,4,FALSE))),"")</f>
        <v xml:space="preserve">    ACCUM DEPR - Vehicles</v>
      </c>
      <c r="D23" s="55">
        <f>IFERROR(IF(OR(B23=0,B23="r"),VLOOKUP(A23,'BS Format'!$D$10:$J$95,6,FALSE),""),"")</f>
        <v>-550</v>
      </c>
      <c r="E23" s="43"/>
      <c r="F23" s="43"/>
      <c r="G23" s="43"/>
    </row>
    <row r="24" spans="1:7" s="52" customFormat="1" ht="20" customHeight="1" x14ac:dyDescent="0.3">
      <c r="A24" s="74">
        <v>16</v>
      </c>
      <c r="B24" s="49" t="str">
        <f>IFERROR(VLOOKUP(A24,'BS Format'!$D$10:$G$95,2,FALSE),"")</f>
        <v>r</v>
      </c>
      <c r="C24" s="54" t="str">
        <f>IFERROR(IF(B24&lt;&gt;"v",REPT(" ",4)&amp;VLOOKUP(A24,'BS Format'!$D$10:$I$95,4,FALSE),UPPER(VLOOKUP(A24,'BS Format'!$D$10:$G$95,4,FALSE))),"")</f>
        <v xml:space="preserve">    TOTAL ASSETS</v>
      </c>
      <c r="D24" s="55">
        <f>IFERROR(IF(OR(B24=0,B24="r"),VLOOKUP(A24,'BS Format'!$D$10:$J$95,6,FALSE),""),"")</f>
        <v>21933.35</v>
      </c>
      <c r="E24" s="43"/>
      <c r="F24" s="43"/>
      <c r="G24" s="43"/>
    </row>
    <row r="25" spans="1:7" s="52" customFormat="1" ht="20" customHeight="1" x14ac:dyDescent="0.3">
      <c r="A25" s="73">
        <v>17</v>
      </c>
      <c r="B25" s="49" t="str">
        <f>IFERROR(VLOOKUP(A25,'BS Format'!$D$10:$G$95,2,FALSE),"")</f>
        <v>v</v>
      </c>
      <c r="C25" s="54" t="str">
        <f>IFERROR(IF(B25&lt;&gt;"v",REPT(" ",4)&amp;VLOOKUP(A25,'BS Format'!$D$10:$I$95,4,FALSE),UPPER(VLOOKUP(A25,'BS Format'!$D$10:$G$95,4,FALSE))),"")</f>
        <v>LIABILITIES</v>
      </c>
      <c r="D25" s="55" t="str">
        <f>IFERROR(IF(OR(B25=0,B25="r"),VLOOKUP(A25,'BS Format'!$D$10:$J$95,6,FALSE),""),"")</f>
        <v/>
      </c>
      <c r="E25" s="43"/>
      <c r="F25" s="43"/>
      <c r="G25" s="43"/>
    </row>
    <row r="26" spans="1:7" s="52" customFormat="1" ht="20" customHeight="1" x14ac:dyDescent="0.3">
      <c r="A26" s="74">
        <v>18</v>
      </c>
      <c r="B26" s="49" t="str">
        <f>IFERROR(VLOOKUP(A26,'BS Format'!$D$10:$G$95,2,FALSE),"")</f>
        <v>t</v>
      </c>
      <c r="C26" s="54" t="str">
        <f>IFERROR(IF(B26&lt;&gt;"v",REPT(" ",4)&amp;VLOOKUP(A26,'BS Format'!$D$10:$I$95,4,FALSE),UPPER(VLOOKUP(A26,'BS Format'!$D$10:$G$95,4,FALSE))),"")</f>
        <v xml:space="preserve">    Current Liabilities</v>
      </c>
      <c r="D26" s="55" t="str">
        <f>IFERROR(IF(OR(B26=0,B26="r"),VLOOKUP(A26,'BS Format'!$D$10:$J$95,6,FALSE),""),"")</f>
        <v/>
      </c>
      <c r="E26" s="43"/>
      <c r="F26" s="43"/>
      <c r="G26" s="43"/>
    </row>
    <row r="27" spans="1:7" s="52" customFormat="1" ht="20" customHeight="1" x14ac:dyDescent="0.3">
      <c r="A27" s="73">
        <v>19</v>
      </c>
      <c r="B27" s="49">
        <f>IFERROR(VLOOKUP(A27,'BS Format'!$D$10:$G$95,2,FALSE),"")</f>
        <v>0</v>
      </c>
      <c r="C27" s="54" t="str">
        <f>IFERROR(IF(B27&lt;&gt;"v",REPT(" ",4)&amp;VLOOKUP(A27,'BS Format'!$D$10:$I$95,4,FALSE),UPPER(VLOOKUP(A27,'BS Format'!$D$10:$G$95,4,FALSE))),"")</f>
        <v xml:space="preserve">    A/P - Trade</v>
      </c>
      <c r="D27" s="55">
        <f>IFERROR(IF(OR(B27=0,B27="r"),VLOOKUP(A27,'BS Format'!$D$10:$J$95,6,FALSE),""),"")</f>
        <v>4724.3500000000004</v>
      </c>
      <c r="E27" s="43"/>
      <c r="F27" s="43"/>
      <c r="G27" s="43"/>
    </row>
    <row r="28" spans="1:7" s="52" customFormat="1" ht="20" customHeight="1" x14ac:dyDescent="0.3">
      <c r="A28" s="74">
        <v>20</v>
      </c>
      <c r="B28" s="49">
        <f>IFERROR(VLOOKUP(A28,'BS Format'!$D$10:$G$95,2,FALSE),"")</f>
        <v>0</v>
      </c>
      <c r="C28" s="54" t="str">
        <f>IFERROR(IF(B28&lt;&gt;"v",REPT(" ",4)&amp;VLOOKUP(A28,'BS Format'!$D$10:$I$95,4,FALSE),UPPER(VLOOKUP(A28,'BS Format'!$D$10:$G$95,4,FALSE))),"")</f>
        <v xml:space="preserve">    Unearned Revenue</v>
      </c>
      <c r="D28" s="55">
        <f>IFERROR(IF(OR(B28=0,B28="r"),VLOOKUP(A28,'BS Format'!$D$10:$J$95,6,FALSE),""),"")</f>
        <v>0</v>
      </c>
      <c r="E28" s="43"/>
      <c r="F28" s="43"/>
      <c r="G28" s="43"/>
    </row>
    <row r="29" spans="1:7" s="52" customFormat="1" ht="20" customHeight="1" x14ac:dyDescent="0.3">
      <c r="A29" s="73">
        <v>21</v>
      </c>
      <c r="B29" s="49">
        <f>IFERROR(VLOOKUP(A29,'BS Format'!$D$10:$G$95,2,FALSE),"")</f>
        <v>0</v>
      </c>
      <c r="C29" s="54" t="str">
        <f>IFERROR(IF(B29&lt;&gt;"v",REPT(" ",4)&amp;VLOOKUP(A29,'BS Format'!$D$10:$I$95,4,FALSE),UPPER(VLOOKUP(A29,'BS Format'!$D$10:$G$95,4,FALSE))),"")</f>
        <v xml:space="preserve">    VAT - Input</v>
      </c>
      <c r="D29" s="55">
        <f>IFERROR(IF(OR(B29=0,B29="r"),VLOOKUP(A29,'BS Format'!$D$10:$J$95,6,FALSE),""),"")</f>
        <v>-248.35000000000002</v>
      </c>
      <c r="E29" s="43"/>
      <c r="F29" s="43"/>
      <c r="G29" s="43"/>
    </row>
    <row r="30" spans="1:7" s="52" customFormat="1" ht="20" customHeight="1" x14ac:dyDescent="0.3">
      <c r="A30" s="74">
        <v>22</v>
      </c>
      <c r="B30" s="49">
        <f>IFERROR(VLOOKUP(A30,'BS Format'!$D$10:$G$95,2,FALSE),"")</f>
        <v>0</v>
      </c>
      <c r="C30" s="54" t="str">
        <f>IFERROR(IF(B30&lt;&gt;"v",REPT(" ",4)&amp;VLOOKUP(A30,'BS Format'!$D$10:$I$95,4,FALSE),UPPER(VLOOKUP(A30,'BS Format'!$D$10:$G$95,4,FALSE))),"")</f>
        <v xml:space="preserve">    VAT - Output</v>
      </c>
      <c r="D30" s="55">
        <f>IFERROR(IF(OR(B30=0,B30="r"),VLOOKUP(A30,'BS Format'!$D$10:$J$95,6,FALSE),""),"")</f>
        <v>613.1</v>
      </c>
      <c r="E30" s="43"/>
      <c r="F30" s="43"/>
      <c r="G30" s="43"/>
    </row>
    <row r="31" spans="1:7" s="52" customFormat="1" ht="20" customHeight="1" x14ac:dyDescent="0.3">
      <c r="A31" s="73">
        <v>23</v>
      </c>
      <c r="B31" s="49" t="str">
        <f>IFERROR(VLOOKUP(A31,'BS Format'!$D$10:$G$95,2,FALSE),"")</f>
        <v>t</v>
      </c>
      <c r="C31" s="54" t="str">
        <f>IFERROR(IF(B31&lt;&gt;"v",REPT(" ",4)&amp;VLOOKUP(A31,'BS Format'!$D$10:$I$95,4,FALSE),UPPER(VLOOKUP(A31,'BS Format'!$D$10:$G$95,4,FALSE))),"")</f>
        <v xml:space="preserve">    Long Term Debts</v>
      </c>
      <c r="D31" s="55" t="str">
        <f>IFERROR(IF(OR(B31=0,B31="r"),VLOOKUP(A31,'BS Format'!$D$10:$J$95,6,FALSE),""),"")</f>
        <v/>
      </c>
      <c r="E31" s="43"/>
      <c r="F31" s="43"/>
      <c r="G31" s="43"/>
    </row>
    <row r="32" spans="1:7" s="52" customFormat="1" ht="20" customHeight="1" x14ac:dyDescent="0.3">
      <c r="A32" s="74">
        <v>24</v>
      </c>
      <c r="B32" s="49">
        <f>IFERROR(VLOOKUP(A32,'BS Format'!$D$10:$G$95,2,FALSE),"")</f>
        <v>0</v>
      </c>
      <c r="C32" s="54" t="str">
        <f>IFERROR(IF(B32&lt;&gt;"v",REPT(" ",4)&amp;VLOOKUP(A32,'BS Format'!$D$10:$I$95,4,FALSE),UPPER(VLOOKUP(A32,'BS Format'!$D$10:$G$95,4,FALSE))),"")</f>
        <v xml:space="preserve">    Financial Company Short Term Debts</v>
      </c>
      <c r="D32" s="55">
        <f>IFERROR(IF(OR(B32=0,B32="r"),VLOOKUP(A32,'BS Format'!$D$10:$J$95,6,FALSE),""),"")</f>
        <v>0</v>
      </c>
      <c r="E32" s="43"/>
      <c r="F32" s="43"/>
      <c r="G32" s="43"/>
    </row>
    <row r="33" spans="1:7" s="52" customFormat="1" ht="20" customHeight="1" x14ac:dyDescent="0.3">
      <c r="A33" s="73">
        <v>25</v>
      </c>
      <c r="B33" s="49" t="str">
        <f>IFERROR(VLOOKUP(A33,'BS Format'!$D$10:$G$95,2,FALSE),"")</f>
        <v>t</v>
      </c>
      <c r="C33" s="54" t="str">
        <f>IFERROR(IF(B33&lt;&gt;"v",REPT(" ",4)&amp;VLOOKUP(A33,'BS Format'!$D$10:$I$95,4,FALSE),UPPER(VLOOKUP(A33,'BS Format'!$D$10:$G$95,4,FALSE))),"")</f>
        <v xml:space="preserve">    Owner's Equities</v>
      </c>
      <c r="D33" s="55" t="str">
        <f>IFERROR(IF(OR(B33=0,B33="r"),VLOOKUP(A33,'BS Format'!$D$10:$J$95,6,FALSE),""),"")</f>
        <v/>
      </c>
      <c r="E33" s="43"/>
      <c r="F33" s="43"/>
      <c r="G33" s="43"/>
    </row>
    <row r="34" spans="1:7" s="52" customFormat="1" ht="20" customHeight="1" x14ac:dyDescent="0.3">
      <c r="A34" s="74">
        <v>26</v>
      </c>
      <c r="B34" s="49">
        <f>IFERROR(VLOOKUP(A34,'BS Format'!$D$10:$G$95,2,FALSE),"")</f>
        <v>0</v>
      </c>
      <c r="C34" s="54" t="str">
        <f>IFERROR(IF(B34&lt;&gt;"v",REPT(" ",4)&amp;VLOOKUP(A34,'BS Format'!$D$10:$I$95,4,FALSE),UPPER(VLOOKUP(A34,'BS Format'!$D$10:$G$95,4,FALSE))),"")</f>
        <v xml:space="preserve">    Owner's Capital</v>
      </c>
      <c r="D34" s="55">
        <f>IFERROR(IF(OR(B34=0,B34="r"),VLOOKUP(A34,'BS Format'!$D$10:$J$95,6,FALSE),""),"")</f>
        <v>11500</v>
      </c>
      <c r="E34" s="43"/>
      <c r="F34" s="43"/>
      <c r="G34" s="43"/>
    </row>
    <row r="35" spans="1:7" s="52" customFormat="1" ht="20" customHeight="1" x14ac:dyDescent="0.3">
      <c r="A35" s="73">
        <v>27</v>
      </c>
      <c r="B35" s="49">
        <f>IFERROR(VLOOKUP(A35,'BS Format'!$D$10:$G$95,2,FALSE),"")</f>
        <v>0</v>
      </c>
      <c r="C35" s="54" t="str">
        <f>IFERROR(IF(B35&lt;&gt;"v",REPT(" ",4)&amp;VLOOKUP(A35,'BS Format'!$D$10:$I$95,4,FALSE),UPPER(VLOOKUP(A35,'BS Format'!$D$10:$G$95,4,FALSE))),"")</f>
        <v xml:space="preserve">    Retained Earnings</v>
      </c>
      <c r="D35" s="55">
        <f>IFERROR(IF(OR(B35=0,B35="r"),VLOOKUP(A35,'BS Format'!$D$10:$J$95,6,FALSE),""),"")</f>
        <v>3181.5</v>
      </c>
      <c r="E35" s="43"/>
      <c r="F35" s="43"/>
      <c r="G35" s="43"/>
    </row>
    <row r="36" spans="1:7" s="52" customFormat="1" ht="20" customHeight="1" x14ac:dyDescent="0.3">
      <c r="A36" s="74">
        <v>28</v>
      </c>
      <c r="B36" s="49">
        <f>IFERROR(VLOOKUP(A36,'BS Format'!$D$10:$G$95,2,FALSE),"")</f>
        <v>0</v>
      </c>
      <c r="C36" s="54" t="str">
        <f>IFERROR(IF(B36&lt;&gt;"v",REPT(" ",4)&amp;VLOOKUP(A36,'BS Format'!$D$10:$I$95,4,FALSE),UPPER(VLOOKUP(A36,'BS Format'!$D$10:$G$95,4,FALSE))),"")</f>
        <v xml:space="preserve">    Current Earnings</v>
      </c>
      <c r="D36" s="55">
        <f>IFERROR(IF(OR(B36=0,B36="r"),VLOOKUP(A36,'BS Format'!$D$10:$J$95,6,FALSE),""),"")</f>
        <v>2162.7500000000005</v>
      </c>
      <c r="E36" s="43"/>
      <c r="F36" s="43"/>
      <c r="G36" s="43"/>
    </row>
    <row r="37" spans="1:7" s="52" customFormat="1" ht="20" customHeight="1" x14ac:dyDescent="0.3">
      <c r="A37" s="73">
        <v>29</v>
      </c>
      <c r="B37" s="49">
        <f>IFERROR(VLOOKUP(A37,'BS Format'!$D$10:$G$95,2,FALSE),"")</f>
        <v>0</v>
      </c>
      <c r="C37" s="54" t="str">
        <f>IFERROR(IF(B37&lt;&gt;"v",REPT(" ",4)&amp;VLOOKUP(A37,'BS Format'!$D$10:$I$95,4,FALSE),UPPER(VLOOKUP(A37,'BS Format'!$D$10:$G$95,4,FALSE))),"")</f>
        <v xml:space="preserve">    Owner's Withdrawal</v>
      </c>
      <c r="D37" s="55">
        <f>IFERROR(IF(OR(B37=0,B37="r"),VLOOKUP(A37,'BS Format'!$D$10:$J$95,6,FALSE),""),"")</f>
        <v>0</v>
      </c>
      <c r="E37" s="43"/>
      <c r="F37" s="43"/>
      <c r="G37" s="43"/>
    </row>
    <row r="38" spans="1:7" s="52" customFormat="1" ht="20" customHeight="1" x14ac:dyDescent="0.3">
      <c r="A38" s="74">
        <v>30</v>
      </c>
      <c r="B38" s="49" t="str">
        <f>IFERROR(VLOOKUP(A38,'BS Format'!$D$10:$G$95,2,FALSE),"")</f>
        <v>r</v>
      </c>
      <c r="C38" s="54" t="str">
        <f>IFERROR(IF(B38&lt;&gt;"v",REPT(" ",4)&amp;VLOOKUP(A38,'BS Format'!$D$10:$I$95,4,FALSE),UPPER(VLOOKUP(A38,'BS Format'!$D$10:$G$95,4,FALSE))),"")</f>
        <v xml:space="preserve">    TOTAL LIABILITIES</v>
      </c>
      <c r="D38" s="55">
        <f>IFERROR(IF(OR(B38=0,B38="r"),VLOOKUP(A38,'BS Format'!$D$10:$J$95,6,FALSE),""),"")</f>
        <v>21933.35</v>
      </c>
      <c r="E38" s="43"/>
      <c r="F38" s="43"/>
      <c r="G38" s="43"/>
    </row>
    <row r="39" spans="1:7" s="52" customFormat="1" ht="20" customHeight="1" x14ac:dyDescent="0.3">
      <c r="A39" s="73">
        <v>31</v>
      </c>
      <c r="B39" s="49" t="str">
        <f>IFERROR(VLOOKUP(A39,'BS Format'!$D$10:$G$95,2,FALSE),"")</f>
        <v/>
      </c>
      <c r="C39" s="54" t="str">
        <f>IFERROR(IF(B39&lt;&gt;"v",REPT(" ",4)&amp;VLOOKUP(A39,'BS Format'!$D$10:$I$95,4,FALSE),UPPER(VLOOKUP(A39,'BS Format'!$D$10:$G$95,4,FALSE))),"")</f>
        <v/>
      </c>
      <c r="D39" s="55" t="str">
        <f>IFERROR(IF(OR(B39=0,B39="r"),VLOOKUP(A39,'BS Format'!$D$10:$J$95,6,FALSE),""),"")</f>
        <v/>
      </c>
      <c r="E39" s="43"/>
      <c r="F39" s="43"/>
      <c r="G39" s="43"/>
    </row>
    <row r="40" spans="1:7" s="52" customFormat="1" ht="20" customHeight="1" x14ac:dyDescent="0.3">
      <c r="A40" s="74">
        <v>32</v>
      </c>
      <c r="B40" s="49" t="str">
        <f>IFERROR(VLOOKUP(A40,'BS Format'!$D$10:$G$95,2,FALSE),"")</f>
        <v/>
      </c>
      <c r="C40" s="54" t="str">
        <f>IFERROR(IF(B40&lt;&gt;"v",REPT(" ",4)&amp;VLOOKUP(A40,'BS Format'!$D$10:$I$95,4,FALSE),UPPER(VLOOKUP(A40,'BS Format'!$D$10:$G$95,4,FALSE))),"")</f>
        <v/>
      </c>
      <c r="D40" s="55" t="str">
        <f>IFERROR(IF(OR(B40=0,B40="r"),VLOOKUP(A40,'BS Format'!$D$10:$J$95,6,FALSE),""),"")</f>
        <v/>
      </c>
      <c r="E40" s="43"/>
      <c r="F40" s="43"/>
      <c r="G40" s="43"/>
    </row>
    <row r="41" spans="1:7" s="52" customFormat="1" ht="20" customHeight="1" x14ac:dyDescent="0.3">
      <c r="A41" s="73">
        <v>33</v>
      </c>
      <c r="B41" s="49" t="str">
        <f>IFERROR(VLOOKUP(A41,'BS Format'!$D$10:$G$95,2,FALSE),"")</f>
        <v/>
      </c>
      <c r="C41" s="54" t="str">
        <f>IFERROR(IF(B41&lt;&gt;"v",REPT(" ",4)&amp;VLOOKUP(A41,'BS Format'!$D$10:$I$95,4,FALSE),UPPER(VLOOKUP(A41,'BS Format'!$D$10:$G$95,4,FALSE))),"")</f>
        <v/>
      </c>
      <c r="D41" s="55" t="str">
        <f>IFERROR(IF(OR(B41=0,B41="r"),VLOOKUP(A41,'BS Format'!$D$10:$J$95,6,FALSE),""),"")</f>
        <v/>
      </c>
      <c r="E41" s="43"/>
      <c r="F41" s="43"/>
      <c r="G41" s="43"/>
    </row>
    <row r="42" spans="1:7" s="52" customFormat="1" ht="20" customHeight="1" x14ac:dyDescent="0.3">
      <c r="A42" s="74">
        <v>34</v>
      </c>
      <c r="B42" s="49" t="str">
        <f>IFERROR(VLOOKUP(A42,'BS Format'!$D$10:$G$95,2,FALSE),"")</f>
        <v/>
      </c>
      <c r="C42" s="54" t="str">
        <f>IFERROR(IF(B42&lt;&gt;"v",REPT(" ",4)&amp;VLOOKUP(A42,'BS Format'!$D$10:$I$95,4,FALSE),UPPER(VLOOKUP(A42,'BS Format'!$D$10:$G$95,4,FALSE))),"")</f>
        <v/>
      </c>
      <c r="D42" s="55" t="str">
        <f>IFERROR(IF(OR(B42=0,B42="r"),VLOOKUP(A42,'BS Format'!$D$10:$J$95,6,FALSE),""),"")</f>
        <v/>
      </c>
      <c r="E42" s="43"/>
      <c r="F42" s="43"/>
      <c r="G42" s="43"/>
    </row>
    <row r="43" spans="1:7" s="52" customFormat="1" ht="20" customHeight="1" x14ac:dyDescent="0.3">
      <c r="A43" s="73">
        <v>35</v>
      </c>
      <c r="B43" s="49" t="str">
        <f>IFERROR(VLOOKUP(A43,'BS Format'!$D$10:$G$95,2,FALSE),"")</f>
        <v/>
      </c>
      <c r="C43" s="54" t="str">
        <f>IFERROR(IF(B43&lt;&gt;"v",REPT(" ",4)&amp;VLOOKUP(A43,'BS Format'!$D$10:$I$95,4,FALSE),UPPER(VLOOKUP(A43,'BS Format'!$D$10:$G$95,4,FALSE))),"")</f>
        <v/>
      </c>
      <c r="D43" s="55" t="str">
        <f>IFERROR(IF(OR(B43=0,B43="r"),VLOOKUP(A43,'BS Format'!$D$10:$J$95,6,FALSE),""),"")</f>
        <v/>
      </c>
      <c r="E43" s="43"/>
      <c r="F43" s="43"/>
      <c r="G43" s="43"/>
    </row>
    <row r="44" spans="1:7" s="52" customFormat="1" ht="20" customHeight="1" x14ac:dyDescent="0.3">
      <c r="A44" s="74">
        <v>36</v>
      </c>
      <c r="B44" s="49" t="str">
        <f>IFERROR(VLOOKUP(A44,'BS Format'!$D$10:$G$95,2,FALSE),"")</f>
        <v/>
      </c>
      <c r="C44" s="54" t="str">
        <f>IFERROR(IF(B44&lt;&gt;"v",REPT(" ",4)&amp;VLOOKUP(A44,'BS Format'!$D$10:$I$95,4,FALSE),UPPER(VLOOKUP(A44,'BS Format'!$D$10:$G$95,4,FALSE))),"")</f>
        <v/>
      </c>
      <c r="D44" s="55" t="str">
        <f>IFERROR(IF(OR(B44=0,B44="r"),VLOOKUP(A44,'BS Format'!$D$10:$J$95,6,FALSE),""),"")</f>
        <v/>
      </c>
      <c r="E44" s="43"/>
      <c r="F44" s="43"/>
      <c r="G44" s="43"/>
    </row>
    <row r="45" spans="1:7" s="52" customFormat="1" ht="20" customHeight="1" x14ac:dyDescent="0.3">
      <c r="A45" s="73">
        <v>37</v>
      </c>
      <c r="B45" s="49" t="str">
        <f>IFERROR(VLOOKUP(A45,'BS Format'!$D$10:$G$95,2,FALSE),"")</f>
        <v/>
      </c>
      <c r="C45" s="54" t="str">
        <f>IFERROR(IF(B45&lt;&gt;"v",REPT(" ",4)&amp;VLOOKUP(A45,'BS Format'!$D$10:$I$95,4,FALSE),UPPER(VLOOKUP(A45,'BS Format'!$D$10:$G$95,4,FALSE))),"")</f>
        <v/>
      </c>
      <c r="D45" s="55" t="str">
        <f>IFERROR(IF(OR(B45=0,B45="r"),VLOOKUP(A45,'BS Format'!$D$10:$J$95,6,FALSE),""),"")</f>
        <v/>
      </c>
      <c r="E45" s="43"/>
      <c r="F45" s="43"/>
      <c r="G45" s="43"/>
    </row>
    <row r="46" spans="1:7" s="52" customFormat="1" ht="20" customHeight="1" x14ac:dyDescent="0.3">
      <c r="A46" s="74">
        <v>38</v>
      </c>
      <c r="B46" s="49" t="str">
        <f>IFERROR(VLOOKUP(A46,'BS Format'!$D$10:$G$95,2,FALSE),"")</f>
        <v/>
      </c>
      <c r="C46" s="54" t="str">
        <f>IFERROR(IF(B46&lt;&gt;"v",REPT(" ",4)&amp;VLOOKUP(A46,'BS Format'!$D$10:$I$95,4,FALSE),UPPER(VLOOKUP(A46,'BS Format'!$D$10:$G$95,4,FALSE))),"")</f>
        <v/>
      </c>
      <c r="D46" s="55" t="str">
        <f>IFERROR(IF(OR(B46=0,B46="r"),VLOOKUP(A46,'BS Format'!$D$10:$J$95,6,FALSE),""),"")</f>
        <v/>
      </c>
      <c r="E46" s="43"/>
      <c r="F46" s="43"/>
      <c r="G46" s="43"/>
    </row>
    <row r="47" spans="1:7" s="52" customFormat="1" ht="20" customHeight="1" x14ac:dyDescent="0.3">
      <c r="A47" s="73">
        <v>39</v>
      </c>
      <c r="B47" s="49" t="str">
        <f>IFERROR(VLOOKUP(A47,'BS Format'!$D$10:$G$95,2,FALSE),"")</f>
        <v/>
      </c>
      <c r="C47" s="54" t="str">
        <f>IFERROR(IF(B47&lt;&gt;"v",REPT(" ",4)&amp;VLOOKUP(A47,'BS Format'!$D$10:$I$95,4,FALSE),UPPER(VLOOKUP(A47,'BS Format'!$D$10:$G$95,4,FALSE))),"")</f>
        <v/>
      </c>
      <c r="D47" s="55" t="str">
        <f>IFERROR(IF(OR(B47=0,B47="r"),VLOOKUP(A47,'BS Format'!$D$10:$J$95,6,FALSE),""),"")</f>
        <v/>
      </c>
      <c r="E47" s="43"/>
      <c r="F47" s="43"/>
      <c r="G47" s="43"/>
    </row>
    <row r="48" spans="1:7" s="52" customFormat="1" ht="20" customHeight="1" x14ac:dyDescent="0.3">
      <c r="A48" s="74">
        <v>40</v>
      </c>
      <c r="B48" s="49" t="str">
        <f>IFERROR(VLOOKUP(A48,'BS Format'!$D$10:$G$95,2,FALSE),"")</f>
        <v/>
      </c>
      <c r="C48" s="54" t="str">
        <f>IFERROR(IF(B48&lt;&gt;"v",REPT(" ",4)&amp;VLOOKUP(A48,'BS Format'!$D$10:$I$95,4,FALSE),UPPER(VLOOKUP(A48,'BS Format'!$D$10:$G$95,4,FALSE))),"")</f>
        <v/>
      </c>
      <c r="D48" s="55" t="str">
        <f>IFERROR(IF(OR(B48=0,B48="r"),VLOOKUP(A48,'BS Format'!$D$10:$J$95,6,FALSE),""),"")</f>
        <v/>
      </c>
      <c r="E48" s="43"/>
      <c r="F48" s="43"/>
      <c r="G48" s="43"/>
    </row>
    <row r="49" spans="1:7" s="52" customFormat="1" ht="20" customHeight="1" x14ac:dyDescent="0.3">
      <c r="A49" s="73">
        <v>41</v>
      </c>
      <c r="B49" s="49" t="str">
        <f>IFERROR(VLOOKUP(A49,'BS Format'!$D$10:$G$95,2,FALSE),"")</f>
        <v/>
      </c>
      <c r="C49" s="54" t="str">
        <f>IFERROR(IF(B49&lt;&gt;"v",REPT(" ",4)&amp;VLOOKUP(A49,'BS Format'!$D$10:$I$95,4,FALSE),UPPER(VLOOKUP(A49,'BS Format'!$D$10:$G$95,4,FALSE))),"")</f>
        <v/>
      </c>
      <c r="D49" s="55" t="str">
        <f>IFERROR(IF(OR(B49=0,B49="r"),VLOOKUP(A49,'BS Format'!$D$10:$J$95,6,FALSE),""),"")</f>
        <v/>
      </c>
      <c r="E49" s="43"/>
      <c r="F49" s="43"/>
      <c r="G49" s="43"/>
    </row>
    <row r="50" spans="1:7" s="52" customFormat="1" ht="20" customHeight="1" x14ac:dyDescent="0.3">
      <c r="A50" s="74">
        <v>42</v>
      </c>
      <c r="B50" s="49" t="str">
        <f>IFERROR(VLOOKUP(A50,'BS Format'!$D$10:$G$95,2,FALSE),"")</f>
        <v/>
      </c>
      <c r="C50" s="54" t="str">
        <f>IFERROR(IF(B50&lt;&gt;"v",REPT(" ",4)&amp;VLOOKUP(A50,'BS Format'!$D$10:$I$95,4,FALSE),UPPER(VLOOKUP(A50,'BS Format'!$D$10:$G$95,4,FALSE))),"")</f>
        <v/>
      </c>
      <c r="D50" s="55" t="str">
        <f>IFERROR(IF(OR(B50=0,B50="r"),VLOOKUP(A50,'BS Format'!$D$10:$J$95,6,FALSE),""),"")</f>
        <v/>
      </c>
      <c r="E50" s="43"/>
      <c r="F50" s="43"/>
      <c r="G50" s="43"/>
    </row>
    <row r="51" spans="1:7" s="52" customFormat="1" ht="20" customHeight="1" x14ac:dyDescent="0.3">
      <c r="A51" s="73">
        <v>43</v>
      </c>
      <c r="B51" s="49" t="str">
        <f>IFERROR(VLOOKUP(A51,'BS Format'!$D$10:$G$95,2,FALSE),"")</f>
        <v/>
      </c>
      <c r="C51" s="54" t="str">
        <f>IFERROR(IF(B51&lt;&gt;"v",REPT(" ",4)&amp;VLOOKUP(A51,'BS Format'!$D$10:$I$95,4,FALSE),UPPER(VLOOKUP(A51,'BS Format'!$D$10:$G$95,4,FALSE))),"")</f>
        <v/>
      </c>
      <c r="D51" s="55" t="str">
        <f>IFERROR(IF(OR(B51=0,B51="r"),VLOOKUP(A51,'BS Format'!$D$10:$J$95,6,FALSE),""),"")</f>
        <v/>
      </c>
      <c r="E51" s="43"/>
      <c r="F51" s="43"/>
      <c r="G51" s="43"/>
    </row>
    <row r="52" spans="1:7" s="52" customFormat="1" ht="20" customHeight="1" x14ac:dyDescent="0.3">
      <c r="A52" s="74">
        <v>44</v>
      </c>
      <c r="B52" s="49" t="str">
        <f>IFERROR(VLOOKUP(A52,'BS Format'!$D$10:$G$95,2,FALSE),"")</f>
        <v/>
      </c>
      <c r="C52" s="54" t="str">
        <f>IFERROR(IF(B52&lt;&gt;"v",REPT(" ",4)&amp;VLOOKUP(A52,'BS Format'!$D$10:$I$95,4,FALSE),UPPER(VLOOKUP(A52,'BS Format'!$D$10:$G$95,4,FALSE))),"")</f>
        <v/>
      </c>
      <c r="D52" s="55" t="str">
        <f>IFERROR(IF(OR(B52=0,B52="r"),VLOOKUP(A52,'BS Format'!$D$10:$J$95,6,FALSE),""),"")</f>
        <v/>
      </c>
      <c r="E52" s="43"/>
      <c r="F52" s="43"/>
      <c r="G52" s="43"/>
    </row>
    <row r="53" spans="1:7" s="52" customFormat="1" ht="20" customHeight="1" x14ac:dyDescent="0.3">
      <c r="A53" s="73">
        <v>45</v>
      </c>
      <c r="B53" s="49" t="str">
        <f>IFERROR(VLOOKUP(A53,'BS Format'!$D$10:$G$95,2,FALSE),"")</f>
        <v/>
      </c>
      <c r="C53" s="54" t="str">
        <f>IFERROR(IF(B53&lt;&gt;"v",REPT(" ",4)&amp;VLOOKUP(A53,'BS Format'!$D$10:$I$95,4,FALSE),UPPER(VLOOKUP(A53,'BS Format'!$D$10:$G$95,4,FALSE))),"")</f>
        <v/>
      </c>
      <c r="D53" s="55" t="str">
        <f>IFERROR(IF(OR(B53=0,B53="r"),VLOOKUP(A53,'BS Format'!$D$10:$J$95,6,FALSE),""),"")</f>
        <v/>
      </c>
      <c r="E53" s="43"/>
      <c r="F53" s="43"/>
      <c r="G53" s="43"/>
    </row>
    <row r="54" spans="1:7" s="52" customFormat="1" ht="20" customHeight="1" x14ac:dyDescent="0.3">
      <c r="A54" s="74">
        <v>46</v>
      </c>
      <c r="B54" s="49" t="str">
        <f>IFERROR(VLOOKUP(A54,'BS Format'!$D$10:$G$95,2,FALSE),"")</f>
        <v/>
      </c>
      <c r="C54" s="54" t="str">
        <f>IFERROR(IF(B54&lt;&gt;"v",REPT(" ",4)&amp;VLOOKUP(A54,'BS Format'!$D$10:$I$95,4,FALSE),UPPER(VLOOKUP(A54,'BS Format'!$D$10:$G$95,4,FALSE))),"")</f>
        <v/>
      </c>
      <c r="D54" s="55" t="str">
        <f>IFERROR(IF(OR(B54=0,B54="r"),VLOOKUP(A54,'BS Format'!$D$10:$J$95,6,FALSE),""),"")</f>
        <v/>
      </c>
      <c r="E54" s="43"/>
      <c r="F54" s="43"/>
      <c r="G54" s="43"/>
    </row>
    <row r="55" spans="1:7" s="52" customFormat="1" ht="20" customHeight="1" x14ac:dyDescent="0.3">
      <c r="A55" s="73">
        <v>47</v>
      </c>
      <c r="B55" s="49" t="str">
        <f>IFERROR(VLOOKUP(A55,'BS Format'!$D$10:$G$95,2,FALSE),"")</f>
        <v/>
      </c>
      <c r="C55" s="54" t="str">
        <f>IFERROR(IF(B55&lt;&gt;"v",REPT(" ",4)&amp;VLOOKUP(A55,'BS Format'!$D$10:$I$95,4,FALSE),UPPER(VLOOKUP(A55,'BS Format'!$D$10:$G$95,4,FALSE))),"")</f>
        <v/>
      </c>
      <c r="D55" s="55" t="str">
        <f>IFERROR(IF(OR(B55=0,B55="r"),VLOOKUP(A55,'BS Format'!$D$10:$J$95,6,FALSE),""),"")</f>
        <v/>
      </c>
      <c r="E55" s="43"/>
      <c r="F55" s="43"/>
      <c r="G55" s="43"/>
    </row>
    <row r="56" spans="1:7" s="52" customFormat="1" ht="20" customHeight="1" x14ac:dyDescent="0.3">
      <c r="A56" s="74">
        <v>48</v>
      </c>
      <c r="B56" s="49" t="str">
        <f>IFERROR(VLOOKUP(A56,'BS Format'!$D$10:$G$95,2,FALSE),"")</f>
        <v/>
      </c>
      <c r="C56" s="54" t="str">
        <f>IFERROR(IF(B56&lt;&gt;"v",REPT(" ",4)&amp;VLOOKUP(A56,'BS Format'!$D$10:$I$95,4,FALSE),UPPER(VLOOKUP(A56,'BS Format'!$D$10:$G$95,4,FALSE))),"")</f>
        <v/>
      </c>
      <c r="D56" s="55" t="str">
        <f>IFERROR(IF(OR(B56=0,B56="r"),VLOOKUP(A56,'BS Format'!$D$10:$J$95,6,FALSE),""),"")</f>
        <v/>
      </c>
      <c r="E56" s="43"/>
      <c r="F56" s="43"/>
      <c r="G56" s="43"/>
    </row>
    <row r="57" spans="1:7" s="52" customFormat="1" ht="20" customHeight="1" x14ac:dyDescent="0.3">
      <c r="A57" s="73">
        <v>49</v>
      </c>
      <c r="B57" s="49" t="str">
        <f>IFERROR(VLOOKUP(A57,'BS Format'!$D$10:$G$95,2,FALSE),"")</f>
        <v/>
      </c>
      <c r="C57" s="54" t="str">
        <f>IFERROR(IF(B57&lt;&gt;"v",REPT(" ",4)&amp;VLOOKUP(A57,'BS Format'!$D$10:$I$95,4,FALSE),UPPER(VLOOKUP(A57,'BS Format'!$D$10:$G$95,4,FALSE))),"")</f>
        <v/>
      </c>
      <c r="D57" s="55" t="str">
        <f>IFERROR(IF(OR(B57=0,B57="r"),VLOOKUP(A57,'BS Format'!$D$10:$J$95,6,FALSE),""),"")</f>
        <v/>
      </c>
      <c r="E57" s="43"/>
      <c r="F57" s="43"/>
      <c r="G57" s="43"/>
    </row>
    <row r="58" spans="1:7" s="52" customFormat="1" ht="20" customHeight="1" x14ac:dyDescent="0.3">
      <c r="A58" s="74">
        <v>50</v>
      </c>
      <c r="B58" s="49" t="str">
        <f>IFERROR(VLOOKUP(A58,'BS Format'!$D$10:$G$95,2,FALSE),"")</f>
        <v/>
      </c>
      <c r="C58" s="54" t="str">
        <f>IFERROR(IF(B58&lt;&gt;"v",REPT(" ",4)&amp;VLOOKUP(A58,'BS Format'!$D$10:$I$95,4,FALSE),UPPER(VLOOKUP(A58,'BS Format'!$D$10:$G$95,4,FALSE))),"")</f>
        <v/>
      </c>
      <c r="D58" s="55" t="str">
        <f>IFERROR(IF(OR(B58=0,B58="r"),VLOOKUP(A58,'BS Format'!$D$10:$J$95,6,FALSE),""),"")</f>
        <v/>
      </c>
      <c r="E58" s="43"/>
      <c r="F58" s="43"/>
      <c r="G58" s="43"/>
    </row>
    <row r="59" spans="1:7" s="52" customFormat="1" ht="20" customHeight="1" x14ac:dyDescent="0.3">
      <c r="A59" s="73">
        <v>51</v>
      </c>
      <c r="B59" s="49" t="str">
        <f>IFERROR(VLOOKUP(A59,'BS Format'!$D$10:$G$95,2,FALSE),"")</f>
        <v/>
      </c>
      <c r="C59" s="54" t="str">
        <f>IFERROR(IF(B59&lt;&gt;"v",REPT(" ",4)&amp;VLOOKUP(A59,'BS Format'!$D$10:$I$95,4,FALSE),UPPER(VLOOKUP(A59,'BS Format'!$D$10:$G$95,4,FALSE))),"")</f>
        <v/>
      </c>
      <c r="D59" s="55" t="str">
        <f>IFERROR(IF(OR(B59=0,B59="r"),VLOOKUP(A59,'BS Format'!$D$10:$J$95,6,FALSE),""),"")</f>
        <v/>
      </c>
      <c r="E59" s="43"/>
      <c r="F59" s="43"/>
      <c r="G59" s="43"/>
    </row>
    <row r="60" spans="1:7" s="52" customFormat="1" ht="20" customHeight="1" x14ac:dyDescent="0.3">
      <c r="A60" s="74">
        <v>52</v>
      </c>
      <c r="B60" s="49" t="str">
        <f>IFERROR(VLOOKUP(A60,'BS Format'!$D$10:$G$95,2,FALSE),"")</f>
        <v/>
      </c>
      <c r="C60" s="54" t="str">
        <f>IFERROR(IF(B60&lt;&gt;"v",REPT(" ",4)&amp;VLOOKUP(A60,'BS Format'!$D$10:$I$95,4,FALSE),UPPER(VLOOKUP(A60,'BS Format'!$D$10:$G$95,4,FALSE))),"")</f>
        <v/>
      </c>
      <c r="D60" s="55" t="str">
        <f>IFERROR(IF(OR(B60=0,B60="r"),VLOOKUP(A60,'BS Format'!$D$10:$J$95,6,FALSE),""),"")</f>
        <v/>
      </c>
      <c r="E60" s="43"/>
      <c r="F60" s="43"/>
      <c r="G60" s="43"/>
    </row>
    <row r="61" spans="1:7" s="52" customFormat="1" ht="20" customHeight="1" x14ac:dyDescent="0.3">
      <c r="A61" s="73">
        <v>53</v>
      </c>
      <c r="B61" s="49" t="str">
        <f>IFERROR(VLOOKUP(A61,'BS Format'!$D$10:$G$95,2,FALSE),"")</f>
        <v/>
      </c>
      <c r="C61" s="54" t="str">
        <f>IFERROR(IF(B61&lt;&gt;"v",REPT(" ",4)&amp;VLOOKUP(A61,'BS Format'!$D$10:$I$95,4,FALSE),UPPER(VLOOKUP(A61,'BS Format'!$D$10:$G$95,4,FALSE))),"")</f>
        <v/>
      </c>
      <c r="D61" s="55" t="str">
        <f>IFERROR(IF(OR(B61=0,B61="r"),VLOOKUP(A61,'BS Format'!$D$10:$J$95,6,FALSE),""),"")</f>
        <v/>
      </c>
      <c r="E61" s="43"/>
      <c r="F61" s="43"/>
      <c r="G61" s="43"/>
    </row>
    <row r="62" spans="1:7" s="52" customFormat="1" ht="20" customHeight="1" x14ac:dyDescent="0.3">
      <c r="A62" s="74">
        <v>54</v>
      </c>
      <c r="B62" s="49" t="str">
        <f>IFERROR(VLOOKUP(A62,'BS Format'!$D$10:$G$95,2,FALSE),"")</f>
        <v/>
      </c>
      <c r="C62" s="54" t="str">
        <f>IFERROR(IF(B62&lt;&gt;"v",REPT(" ",4)&amp;VLOOKUP(A62,'BS Format'!$D$10:$I$95,4,FALSE),UPPER(VLOOKUP(A62,'BS Format'!$D$10:$G$95,4,FALSE))),"")</f>
        <v/>
      </c>
      <c r="D62" s="55" t="str">
        <f>IFERROR(IF(OR(B62=0,B62="r"),VLOOKUP(A62,'BS Format'!$D$10:$J$95,6,FALSE),""),"")</f>
        <v/>
      </c>
      <c r="E62" s="43"/>
      <c r="F62" s="43"/>
      <c r="G62" s="43"/>
    </row>
    <row r="63" spans="1:7" s="52" customFormat="1" ht="20" customHeight="1" x14ac:dyDescent="0.3">
      <c r="A63" s="73">
        <v>55</v>
      </c>
      <c r="B63" s="49" t="str">
        <f>IFERROR(VLOOKUP(A63,'BS Format'!$D$10:$G$95,2,FALSE),"")</f>
        <v/>
      </c>
      <c r="C63" s="54" t="str">
        <f>IFERROR(IF(B63&lt;&gt;"v",REPT(" ",4)&amp;VLOOKUP(A63,'BS Format'!$D$10:$I$95,4,FALSE),UPPER(VLOOKUP(A63,'BS Format'!$D$10:$G$95,4,FALSE))),"")</f>
        <v/>
      </c>
      <c r="D63" s="55" t="str">
        <f>IFERROR(IF(OR(B63=0,B63="r"),VLOOKUP(A63,'BS Format'!$D$10:$J$95,6,FALSE),""),"")</f>
        <v/>
      </c>
      <c r="E63" s="43"/>
      <c r="F63" s="43"/>
      <c r="G63" s="43"/>
    </row>
    <row r="64" spans="1:7" s="52" customFormat="1" ht="20" customHeight="1" x14ac:dyDescent="0.3">
      <c r="A64" s="74">
        <v>56</v>
      </c>
      <c r="B64" s="49" t="str">
        <f>IFERROR(VLOOKUP(A64,'BS Format'!$D$10:$G$95,2,FALSE),"")</f>
        <v/>
      </c>
      <c r="C64" s="54" t="str">
        <f>IFERROR(IF(B64&lt;&gt;"v",REPT(" ",4)&amp;VLOOKUP(A64,'BS Format'!$D$10:$I$95,4,FALSE),UPPER(VLOOKUP(A64,'BS Format'!$D$10:$G$95,4,FALSE))),"")</f>
        <v/>
      </c>
      <c r="D64" s="55" t="str">
        <f>IFERROR(IF(OR(B64=0,B64="r"),VLOOKUP(A64,'BS Format'!$D$10:$J$95,6,FALSE),""),"")</f>
        <v/>
      </c>
      <c r="E64" s="43"/>
      <c r="F64" s="43"/>
      <c r="G64" s="43"/>
    </row>
    <row r="65" spans="1:7" s="52" customFormat="1" ht="20" customHeight="1" x14ac:dyDescent="0.3">
      <c r="A65" s="73">
        <v>57</v>
      </c>
      <c r="B65" s="49" t="str">
        <f>IFERROR(VLOOKUP(A65,'BS Format'!$D$10:$G$95,2,FALSE),"")</f>
        <v/>
      </c>
      <c r="C65" s="54" t="str">
        <f>IFERROR(IF(B65&lt;&gt;"v",REPT(" ",4)&amp;VLOOKUP(A65,'BS Format'!$D$10:$I$95,4,FALSE),UPPER(VLOOKUP(A65,'BS Format'!$D$10:$G$95,4,FALSE))),"")</f>
        <v/>
      </c>
      <c r="D65" s="55" t="str">
        <f>IFERROR(IF(OR(B65=0,B65="r"),VLOOKUP(A65,'BS Format'!$D$10:$J$95,6,FALSE),""),"")</f>
        <v/>
      </c>
      <c r="E65" s="43"/>
      <c r="F65" s="43"/>
      <c r="G65" s="43"/>
    </row>
    <row r="66" spans="1:7" s="52" customFormat="1" ht="20" customHeight="1" x14ac:dyDescent="0.3">
      <c r="A66" s="74">
        <v>58</v>
      </c>
      <c r="B66" s="49" t="str">
        <f>IFERROR(VLOOKUP(A66,'BS Format'!$D$10:$G$95,2,FALSE),"")</f>
        <v/>
      </c>
      <c r="C66" s="54" t="str">
        <f>IFERROR(IF(B66&lt;&gt;"v",REPT(" ",4)&amp;VLOOKUP(A66,'BS Format'!$D$10:$I$95,4,FALSE),UPPER(VLOOKUP(A66,'BS Format'!$D$10:$G$95,4,FALSE))),"")</f>
        <v/>
      </c>
      <c r="D66" s="55" t="str">
        <f>IFERROR(IF(OR(B66=0,B66="r"),VLOOKUP(A66,'BS Format'!$D$10:$J$95,6,FALSE),""),"")</f>
        <v/>
      </c>
      <c r="E66" s="43"/>
      <c r="F66" s="43"/>
      <c r="G66" s="43"/>
    </row>
    <row r="67" spans="1:7" s="52" customFormat="1" ht="20" customHeight="1" x14ac:dyDescent="0.3">
      <c r="A67" s="73">
        <v>59</v>
      </c>
      <c r="B67" s="49" t="str">
        <f>IFERROR(VLOOKUP(A67,'BS Format'!$D$10:$G$95,2,FALSE),"")</f>
        <v/>
      </c>
      <c r="C67" s="54" t="str">
        <f>IFERROR(IF(B67&lt;&gt;"v",REPT(" ",4)&amp;VLOOKUP(A67,'BS Format'!$D$10:$I$95,4,FALSE),UPPER(VLOOKUP(A67,'BS Format'!$D$10:$G$95,4,FALSE))),"")</f>
        <v/>
      </c>
      <c r="D67" s="55" t="str">
        <f>IFERROR(IF(OR(B67=0,B67="r"),VLOOKUP(A67,'BS Format'!$D$10:$J$95,6,FALSE),""),"")</f>
        <v/>
      </c>
      <c r="E67" s="43"/>
      <c r="F67" s="43"/>
      <c r="G67" s="43"/>
    </row>
    <row r="68" spans="1:7" s="52" customFormat="1" ht="20" customHeight="1" x14ac:dyDescent="0.3">
      <c r="A68" s="74">
        <v>60</v>
      </c>
      <c r="B68" s="49" t="str">
        <f>IFERROR(VLOOKUP(A68,'BS Format'!$D$10:$G$95,2,FALSE),"")</f>
        <v/>
      </c>
      <c r="C68" s="54" t="str">
        <f>IFERROR(IF(B68&lt;&gt;"v",REPT(" ",4)&amp;VLOOKUP(A68,'BS Format'!$D$10:$I$95,4,FALSE),UPPER(VLOOKUP(A68,'BS Format'!$D$10:$G$95,4,FALSE))),"")</f>
        <v/>
      </c>
      <c r="D68" s="55" t="str">
        <f>IFERROR(IF(OR(B68=0,B68="r"),VLOOKUP(A68,'BS Format'!$D$10:$J$95,6,FALSE),""),"")</f>
        <v/>
      </c>
      <c r="E68" s="43"/>
      <c r="F68" s="43"/>
      <c r="G68" s="43"/>
    </row>
    <row r="69" spans="1:7" s="52" customFormat="1" ht="20" customHeight="1" x14ac:dyDescent="0.3">
      <c r="A69" s="73">
        <v>61</v>
      </c>
      <c r="B69" s="49" t="str">
        <f>IFERROR(VLOOKUP(A69,'BS Format'!$D$10:$G$95,2,FALSE),"")</f>
        <v/>
      </c>
      <c r="C69" s="54" t="str">
        <f>IFERROR(IF(B69&lt;&gt;"v",REPT(" ",4)&amp;VLOOKUP(A69,'BS Format'!$D$10:$I$95,4,FALSE),UPPER(VLOOKUP(A69,'BS Format'!$D$10:$G$95,4,FALSE))),"")</f>
        <v/>
      </c>
      <c r="D69" s="55" t="str">
        <f>IFERROR(IF(OR(B69=0,B69="r"),VLOOKUP(A69,'BS Format'!$D$10:$J$95,6,FALSE),""),"")</f>
        <v/>
      </c>
      <c r="E69" s="43"/>
      <c r="F69" s="43"/>
      <c r="G69" s="43"/>
    </row>
    <row r="70" spans="1:7" s="52" customFormat="1" ht="20" customHeight="1" x14ac:dyDescent="0.3">
      <c r="A70" s="74">
        <v>62</v>
      </c>
      <c r="B70" s="49" t="str">
        <f>IFERROR(VLOOKUP(A70,'BS Format'!$D$10:$G$95,2,FALSE),"")</f>
        <v/>
      </c>
      <c r="C70" s="54" t="str">
        <f>IFERROR(IF(B70&lt;&gt;"v",REPT(" ",4)&amp;VLOOKUP(A70,'BS Format'!$D$10:$I$95,4,FALSE),UPPER(VLOOKUP(A70,'BS Format'!$D$10:$G$95,4,FALSE))),"")</f>
        <v/>
      </c>
      <c r="D70" s="55" t="str">
        <f>IFERROR(IF(OR(B70=0,B70="r"),VLOOKUP(A70,'BS Format'!$D$10:$J$95,6,FALSE),""),"")</f>
        <v/>
      </c>
      <c r="E70" s="43"/>
      <c r="F70" s="43"/>
      <c r="G70" s="43"/>
    </row>
    <row r="71" spans="1:7" s="52" customFormat="1" ht="20" customHeight="1" x14ac:dyDescent="0.3">
      <c r="A71" s="73">
        <v>63</v>
      </c>
      <c r="B71" s="49" t="str">
        <f>IFERROR(VLOOKUP(A71,'BS Format'!$D$10:$G$95,2,FALSE),"")</f>
        <v/>
      </c>
      <c r="C71" s="54" t="str">
        <f>IFERROR(IF(B71&lt;&gt;"v",REPT(" ",4)&amp;VLOOKUP(A71,'BS Format'!$D$10:$I$95,4,FALSE),UPPER(VLOOKUP(A71,'BS Format'!$D$10:$G$95,4,FALSE))),"")</f>
        <v/>
      </c>
      <c r="D71" s="55" t="str">
        <f>IFERROR(IF(OR(B71=0,B71="r"),VLOOKUP(A71,'BS Format'!$D$10:$J$95,6,FALSE),""),"")</f>
        <v/>
      </c>
      <c r="E71" s="43"/>
      <c r="F71" s="43"/>
      <c r="G71" s="43"/>
    </row>
    <row r="72" spans="1:7" s="52" customFormat="1" ht="20" customHeight="1" x14ac:dyDescent="0.3">
      <c r="A72" s="74">
        <v>64</v>
      </c>
      <c r="B72" s="49" t="str">
        <f>IFERROR(VLOOKUP(A72,'BS Format'!$D$10:$G$95,2,FALSE),"")</f>
        <v/>
      </c>
      <c r="C72" s="54" t="str">
        <f>IFERROR(IF(B72&lt;&gt;"v",REPT(" ",4)&amp;VLOOKUP(A72,'BS Format'!$D$10:$I$95,4,FALSE),UPPER(VLOOKUP(A72,'BS Format'!$D$10:$G$95,4,FALSE))),"")</f>
        <v/>
      </c>
      <c r="D72" s="55" t="str">
        <f>IFERROR(IF(OR(B72=0,B72="r"),VLOOKUP(A72,'BS Format'!$D$10:$J$95,6,FALSE),""),"")</f>
        <v/>
      </c>
      <c r="E72" s="43"/>
      <c r="F72" s="43"/>
      <c r="G72" s="43"/>
    </row>
    <row r="73" spans="1:7" s="52" customFormat="1" ht="20" customHeight="1" x14ac:dyDescent="0.3">
      <c r="A73" s="73">
        <v>65</v>
      </c>
      <c r="B73" s="49" t="str">
        <f>IFERROR(VLOOKUP(A73,'BS Format'!$D$10:$G$95,2,FALSE),"")</f>
        <v/>
      </c>
      <c r="C73" s="54" t="str">
        <f>IFERROR(IF(B73&lt;&gt;"v",REPT(" ",4)&amp;VLOOKUP(A73,'BS Format'!$D$10:$I$95,4,FALSE),UPPER(VLOOKUP(A73,'BS Format'!$D$10:$G$95,4,FALSE))),"")</f>
        <v/>
      </c>
      <c r="D73" s="55" t="str">
        <f>IFERROR(IF(OR(B73=0,B73="r"),VLOOKUP(A73,'BS Format'!$D$10:$J$95,6,FALSE),""),"")</f>
        <v/>
      </c>
      <c r="E73" s="43"/>
      <c r="F73" s="43"/>
      <c r="G73" s="43"/>
    </row>
    <row r="74" spans="1:7" s="52" customFormat="1" ht="20" customHeight="1" x14ac:dyDescent="0.3">
      <c r="A74" s="74">
        <v>66</v>
      </c>
      <c r="B74" s="49" t="str">
        <f>IFERROR(VLOOKUP(A74,'BS Format'!$D$10:$G$95,2,FALSE),"")</f>
        <v/>
      </c>
      <c r="C74" s="54" t="str">
        <f>IFERROR(IF(B74&lt;&gt;"v",REPT(" ",4)&amp;VLOOKUP(A74,'BS Format'!$D$10:$I$95,4,FALSE),UPPER(VLOOKUP(A74,'BS Format'!$D$10:$G$95,4,FALSE))),"")</f>
        <v/>
      </c>
      <c r="D74" s="55" t="str">
        <f>IFERROR(IF(OR(B74=0,B74="r"),VLOOKUP(A74,'BS Format'!$D$10:$J$95,6,FALSE),""),"")</f>
        <v/>
      </c>
      <c r="E74" s="43"/>
      <c r="F74" s="43"/>
      <c r="G74" s="43"/>
    </row>
    <row r="75" spans="1:7" s="52" customFormat="1" ht="20" customHeight="1" x14ac:dyDescent="0.3">
      <c r="A75" s="73">
        <v>67</v>
      </c>
      <c r="B75" s="49" t="str">
        <f>IFERROR(VLOOKUP(A75,'BS Format'!$D$10:$G$95,2,FALSE),"")</f>
        <v/>
      </c>
      <c r="C75" s="54" t="str">
        <f>IFERROR(IF(B75&lt;&gt;"v",REPT(" ",4)&amp;VLOOKUP(A75,'BS Format'!$D$10:$I$95,4,FALSE),UPPER(VLOOKUP(A75,'BS Format'!$D$10:$G$95,4,FALSE))),"")</f>
        <v/>
      </c>
      <c r="D75" s="55" t="str">
        <f>IFERROR(IF(OR(B75=0,B75="r"),VLOOKUP(A75,'BS Format'!$D$10:$J$95,6,FALSE),""),"")</f>
        <v/>
      </c>
      <c r="E75" s="43"/>
      <c r="F75" s="43"/>
      <c r="G75" s="43"/>
    </row>
    <row r="76" spans="1:7" s="52" customFormat="1" ht="20" customHeight="1" x14ac:dyDescent="0.3">
      <c r="A76" s="74">
        <v>68</v>
      </c>
      <c r="B76" s="49" t="str">
        <f>IFERROR(VLOOKUP(A76,'BS Format'!$D$10:$G$95,2,FALSE),"")</f>
        <v/>
      </c>
      <c r="C76" s="54" t="str">
        <f>IFERROR(IF(B76&lt;&gt;"v",REPT(" ",4)&amp;VLOOKUP(A76,'BS Format'!$D$10:$I$95,4,FALSE),UPPER(VLOOKUP(A76,'BS Format'!$D$10:$G$95,4,FALSE))),"")</f>
        <v/>
      </c>
      <c r="D76" s="55" t="str">
        <f>IFERROR(IF(OR(B76=0,B76="r"),VLOOKUP(A76,'BS Format'!$D$10:$J$95,6,FALSE),""),"")</f>
        <v/>
      </c>
      <c r="E76" s="43"/>
      <c r="F76" s="43"/>
      <c r="G76" s="43"/>
    </row>
    <row r="77" spans="1:7" s="52" customFormat="1" ht="20" customHeight="1" x14ac:dyDescent="0.3">
      <c r="A77" s="73">
        <v>69</v>
      </c>
      <c r="B77" s="49" t="str">
        <f>IFERROR(VLOOKUP(A77,'BS Format'!$D$10:$G$95,2,FALSE),"")</f>
        <v/>
      </c>
      <c r="C77" s="54" t="str">
        <f>IFERROR(IF(B77&lt;&gt;"v",REPT(" ",4)&amp;VLOOKUP(A77,'BS Format'!$D$10:$I$95,4,FALSE),UPPER(VLOOKUP(A77,'BS Format'!$D$10:$G$95,4,FALSE))),"")</f>
        <v/>
      </c>
      <c r="D77" s="55" t="str">
        <f>IFERROR(IF(OR(B77=0,B77="r"),VLOOKUP(A77,'BS Format'!$D$10:$J$95,6,FALSE),""),"")</f>
        <v/>
      </c>
      <c r="E77" s="43"/>
      <c r="F77" s="43"/>
      <c r="G77" s="43"/>
    </row>
    <row r="78" spans="1:7" s="52" customFormat="1" ht="20" customHeight="1" x14ac:dyDescent="0.3">
      <c r="A78" s="74">
        <v>70</v>
      </c>
      <c r="B78" s="49" t="str">
        <f>IFERROR(VLOOKUP(A78,'BS Format'!$D$10:$G$95,2,FALSE),"")</f>
        <v/>
      </c>
      <c r="C78" s="54" t="str">
        <f>IFERROR(IF(B78&lt;&gt;"v",REPT(" ",4)&amp;VLOOKUP(A78,'BS Format'!$D$10:$I$95,4,FALSE),UPPER(VLOOKUP(A78,'BS Format'!$D$10:$G$95,4,FALSE))),"")</f>
        <v/>
      </c>
      <c r="D78" s="55" t="str">
        <f>IFERROR(IF(OR(B78=0,B78="r"),VLOOKUP(A78,'BS Format'!$D$10:$J$95,6,FALSE),""),"")</f>
        <v/>
      </c>
      <c r="E78" s="43"/>
      <c r="F78" s="43"/>
      <c r="G78" s="43"/>
    </row>
    <row r="79" spans="1:7" s="52" customFormat="1" ht="20" customHeight="1" x14ac:dyDescent="0.3">
      <c r="A79" s="73">
        <v>71</v>
      </c>
      <c r="B79" s="49" t="str">
        <f>IFERROR(VLOOKUP(A79,'BS Format'!$D$10:$G$95,2,FALSE),"")</f>
        <v/>
      </c>
      <c r="C79" s="54" t="str">
        <f>IFERROR(IF(B79&lt;&gt;"v",REPT(" ",4)&amp;VLOOKUP(A79,'BS Format'!$D$10:$I$95,4,FALSE),UPPER(VLOOKUP(A79,'BS Format'!$D$10:$G$95,4,FALSE))),"")</f>
        <v/>
      </c>
      <c r="D79" s="55" t="str">
        <f>IFERROR(IF(OR(B79=0,B79="r"),VLOOKUP(A79,'BS Format'!$D$10:$J$95,6,FALSE),""),"")</f>
        <v/>
      </c>
      <c r="E79" s="43"/>
      <c r="F79" s="43"/>
      <c r="G79" s="43"/>
    </row>
    <row r="80" spans="1:7" s="52" customFormat="1" ht="20" customHeight="1" x14ac:dyDescent="0.3">
      <c r="A80" s="74">
        <v>72</v>
      </c>
      <c r="B80" s="49" t="str">
        <f>IFERROR(VLOOKUP(A80,'BS Format'!$D$10:$G$95,2,FALSE),"")</f>
        <v/>
      </c>
      <c r="C80" s="54" t="str">
        <f>IFERROR(IF(B80&lt;&gt;"v",REPT(" ",4)&amp;VLOOKUP(A80,'BS Format'!$D$10:$I$95,4,FALSE),UPPER(VLOOKUP(A80,'BS Format'!$D$10:$G$95,4,FALSE))),"")</f>
        <v/>
      </c>
      <c r="D80" s="55" t="str">
        <f>IFERROR(IF(OR(B80=0,B80="r"),VLOOKUP(A80,'BS Format'!$D$10:$J$95,6,FALSE),""),"")</f>
        <v/>
      </c>
      <c r="E80" s="43"/>
      <c r="F80" s="43"/>
      <c r="G80" s="43"/>
    </row>
    <row r="81" spans="1:7" s="52" customFormat="1" ht="20" customHeight="1" x14ac:dyDescent="0.3">
      <c r="A81" s="73">
        <v>73</v>
      </c>
      <c r="B81" s="49" t="str">
        <f>IFERROR(VLOOKUP(A81,'BS Format'!$D$10:$G$95,2,FALSE),"")</f>
        <v/>
      </c>
      <c r="C81" s="54" t="str">
        <f>IFERROR(IF(B81&lt;&gt;"v",REPT(" ",4)&amp;VLOOKUP(A81,'BS Format'!$D$10:$I$95,4,FALSE),UPPER(VLOOKUP(A81,'BS Format'!$D$10:$G$95,4,FALSE))),"")</f>
        <v/>
      </c>
      <c r="D81" s="55" t="str">
        <f>IFERROR(IF(OR(B81=0,B81="r"),VLOOKUP(A81,'BS Format'!$D$10:$J$95,6,FALSE),""),"")</f>
        <v/>
      </c>
      <c r="E81" s="43"/>
      <c r="F81" s="43"/>
      <c r="G81" s="43"/>
    </row>
    <row r="82" spans="1:7" s="52" customFormat="1" ht="20" customHeight="1" x14ac:dyDescent="0.3">
      <c r="A82" s="74">
        <v>74</v>
      </c>
      <c r="B82" s="49" t="str">
        <f>IFERROR(VLOOKUP(A82,'BS Format'!$D$10:$G$95,2,FALSE),"")</f>
        <v/>
      </c>
      <c r="C82" s="54" t="str">
        <f>IFERROR(IF(B82&lt;&gt;"v",REPT(" ",4)&amp;VLOOKUP(A82,'BS Format'!$D$10:$I$95,4,FALSE),UPPER(VLOOKUP(A82,'BS Format'!$D$10:$G$95,4,FALSE))),"")</f>
        <v/>
      </c>
      <c r="D82" s="55" t="str">
        <f>IFERROR(IF(OR(B82=0,B82="r"),VLOOKUP(A82,'BS Format'!$D$10:$J$95,6,FALSE),""),"")</f>
        <v/>
      </c>
      <c r="E82" s="43"/>
      <c r="F82" s="43"/>
      <c r="G82" s="43"/>
    </row>
    <row r="83" spans="1:7" s="52" customFormat="1" ht="20" customHeight="1" x14ac:dyDescent="0.3">
      <c r="A83" s="73">
        <v>75</v>
      </c>
      <c r="B83" s="49" t="str">
        <f>IFERROR(VLOOKUP(A83,'BS Format'!$D$10:$G$95,2,FALSE),"")</f>
        <v/>
      </c>
      <c r="C83" s="54" t="str">
        <f>IFERROR(IF(B83&lt;&gt;"v",REPT(" ",4)&amp;VLOOKUP(A83,'BS Format'!$D$10:$I$95,4,FALSE),UPPER(VLOOKUP(A83,'BS Format'!$D$10:$G$95,4,FALSE))),"")</f>
        <v/>
      </c>
      <c r="D83" s="55" t="str">
        <f>IFERROR(IF(OR(B83=0,B83="r"),VLOOKUP(A83,'BS Format'!$D$10:$J$95,6,FALSE),""),"")</f>
        <v/>
      </c>
      <c r="E83" s="43"/>
      <c r="F83" s="43"/>
      <c r="G83" s="43"/>
    </row>
    <row r="84" spans="1:7" s="52" customFormat="1" ht="20" customHeight="1" x14ac:dyDescent="0.3">
      <c r="A84" s="74">
        <v>76</v>
      </c>
      <c r="B84" s="49" t="str">
        <f>IFERROR(VLOOKUP(A84,'BS Format'!$D$10:$G$95,2,FALSE),"")</f>
        <v/>
      </c>
      <c r="C84" s="54" t="str">
        <f>IFERROR(IF(B84&lt;&gt;"v",REPT(" ",4)&amp;VLOOKUP(A84,'BS Format'!$D$10:$I$95,4,FALSE),UPPER(VLOOKUP(A84,'BS Format'!$D$10:$G$95,4,FALSE))),"")</f>
        <v/>
      </c>
      <c r="D84" s="55" t="str">
        <f>IFERROR(IF(OR(B84=0,B84="r"),VLOOKUP(A84,'BS Format'!$D$10:$J$95,6,FALSE),""),"")</f>
        <v/>
      </c>
      <c r="E84" s="43"/>
      <c r="F84" s="43"/>
      <c r="G84" s="43"/>
    </row>
    <row r="85" spans="1:7" s="52" customFormat="1" ht="20" customHeight="1" x14ac:dyDescent="0.3">
      <c r="A85" s="73">
        <v>77</v>
      </c>
      <c r="B85" s="49" t="str">
        <f>IFERROR(VLOOKUP(A85,'BS Format'!$D$10:$G$95,2,FALSE),"")</f>
        <v/>
      </c>
      <c r="C85" s="54" t="str">
        <f>IFERROR(IF(B85&lt;&gt;"v",REPT(" ",4)&amp;VLOOKUP(A85,'BS Format'!$D$10:$I$95,4,FALSE),UPPER(VLOOKUP(A85,'BS Format'!$D$10:$G$95,4,FALSE))),"")</f>
        <v/>
      </c>
      <c r="D85" s="55" t="str">
        <f>IFERROR(IF(OR(B85=0,B85="r"),VLOOKUP(A85,'BS Format'!$D$10:$J$95,6,FALSE),""),"")</f>
        <v/>
      </c>
      <c r="E85" s="43"/>
      <c r="F85" s="43"/>
      <c r="G85" s="43"/>
    </row>
    <row r="86" spans="1:7" s="52" customFormat="1" ht="20" customHeight="1" x14ac:dyDescent="0.3">
      <c r="A86" s="74">
        <v>78</v>
      </c>
      <c r="B86" s="49" t="str">
        <f>IFERROR(VLOOKUP(A86,'BS Format'!$D$10:$G$95,2,FALSE),"")</f>
        <v/>
      </c>
      <c r="C86" s="54" t="str">
        <f>IFERROR(IF(B86&lt;&gt;"v",REPT(" ",4)&amp;VLOOKUP(A86,'BS Format'!$D$10:$I$95,4,FALSE),UPPER(VLOOKUP(A86,'BS Format'!$D$10:$G$95,4,FALSE))),"")</f>
        <v/>
      </c>
      <c r="D86" s="55" t="str">
        <f>IFERROR(IF(OR(B86=0,B86="r"),VLOOKUP(A86,'BS Format'!$D$10:$J$95,6,FALSE),""),"")</f>
        <v/>
      </c>
      <c r="E86" s="43"/>
      <c r="F86" s="43"/>
      <c r="G86" s="43"/>
    </row>
    <row r="87" spans="1:7" s="52" customFormat="1" ht="20" customHeight="1" x14ac:dyDescent="0.3">
      <c r="A87" s="73">
        <v>79</v>
      </c>
      <c r="B87" s="49" t="str">
        <f>IFERROR(VLOOKUP(A87,'BS Format'!$D$10:$G$95,2,FALSE),"")</f>
        <v/>
      </c>
      <c r="C87" s="54" t="str">
        <f>IFERROR(IF(B87&lt;&gt;"v",REPT(" ",4)&amp;VLOOKUP(A87,'BS Format'!$D$10:$I$95,4,FALSE),UPPER(VLOOKUP(A87,'BS Format'!$D$10:$G$95,4,FALSE))),"")</f>
        <v/>
      </c>
      <c r="D87" s="55" t="str">
        <f>IFERROR(IF(OR(B87=0,B87="r"),VLOOKUP(A87,'BS Format'!$D$10:$J$95,6,FALSE),""),"")</f>
        <v/>
      </c>
      <c r="E87" s="43"/>
      <c r="F87" s="43"/>
      <c r="G87" s="43"/>
    </row>
    <row r="88" spans="1:7" s="52" customFormat="1" ht="20" customHeight="1" x14ac:dyDescent="0.3">
      <c r="A88" s="74">
        <v>80</v>
      </c>
      <c r="B88" s="49" t="str">
        <f>IFERROR(VLOOKUP(A88,'BS Format'!$D$10:$G$95,2,FALSE),"")</f>
        <v/>
      </c>
      <c r="C88" s="54" t="str">
        <f>IFERROR(IF(B88&lt;&gt;"v",REPT(" ",4)&amp;VLOOKUP(A88,'BS Format'!$D$10:$I$95,4,FALSE),UPPER(VLOOKUP(A88,'BS Format'!$D$10:$G$95,4,FALSE))),"")</f>
        <v/>
      </c>
      <c r="D88" s="55" t="str">
        <f>IFERROR(IF(OR(B88=0,B88="r"),VLOOKUP(A88,'BS Format'!$D$10:$J$95,6,FALSE),""),"")</f>
        <v/>
      </c>
      <c r="E88" s="43"/>
      <c r="F88" s="43"/>
      <c r="G88" s="43"/>
    </row>
    <row r="89" spans="1:7" s="52" customFormat="1" ht="20" customHeight="1" x14ac:dyDescent="0.3">
      <c r="A89" s="73">
        <v>81</v>
      </c>
      <c r="B89" s="49" t="str">
        <f>IFERROR(VLOOKUP(A89,'BS Format'!$D$10:$G$95,2,FALSE),"")</f>
        <v/>
      </c>
      <c r="C89" s="54" t="str">
        <f>IFERROR(IF(B89&lt;&gt;"v",REPT(" ",4)&amp;VLOOKUP(A89,'BS Format'!$D$10:$I$95,4,FALSE),UPPER(VLOOKUP(A89,'BS Format'!$D$10:$G$95,4,FALSE))),"")</f>
        <v/>
      </c>
      <c r="D89" s="55" t="str">
        <f>IFERROR(IF(OR(B89=0,B89="r"),VLOOKUP(A89,'BS Format'!$D$10:$J$95,6,FALSE),""),"")</f>
        <v/>
      </c>
      <c r="E89" s="43"/>
      <c r="F89" s="43"/>
      <c r="G89" s="43"/>
    </row>
    <row r="90" spans="1:7" s="52" customFormat="1" ht="20" customHeight="1" x14ac:dyDescent="0.3">
      <c r="A90" s="74">
        <v>82</v>
      </c>
      <c r="B90" s="49" t="str">
        <f>IFERROR(VLOOKUP(A90,'BS Format'!$D$10:$G$95,2,FALSE),"")</f>
        <v/>
      </c>
      <c r="C90" s="54" t="str">
        <f>IFERROR(IF(B90&lt;&gt;"v",REPT(" ",4)&amp;VLOOKUP(A90,'BS Format'!$D$10:$I$95,4,FALSE),UPPER(VLOOKUP(A90,'BS Format'!$D$10:$G$95,4,FALSE))),"")</f>
        <v/>
      </c>
      <c r="D90" s="55" t="str">
        <f>IFERROR(IF(OR(B90=0,B90="r"),VLOOKUP(A90,'BS Format'!$D$10:$J$95,6,FALSE),""),"")</f>
        <v/>
      </c>
      <c r="E90" s="43"/>
      <c r="F90" s="43"/>
      <c r="G90" s="43"/>
    </row>
    <row r="91" spans="1:7" s="52" customFormat="1" ht="20" customHeight="1" x14ac:dyDescent="0.3">
      <c r="A91" s="73">
        <v>83</v>
      </c>
      <c r="B91" s="49" t="str">
        <f>IFERROR(VLOOKUP(A91,'BS Format'!$D$10:$G$95,2,FALSE),"")</f>
        <v/>
      </c>
      <c r="C91" s="54" t="str">
        <f>IFERROR(IF(B91&lt;&gt;"v",REPT(" ",4)&amp;VLOOKUP(A91,'BS Format'!$D$10:$I$95,4,FALSE),UPPER(VLOOKUP(A91,'BS Format'!$D$10:$G$95,4,FALSE))),"")</f>
        <v/>
      </c>
      <c r="D91" s="55" t="str">
        <f>IFERROR(IF(OR(B91=0,B91="r"),VLOOKUP(A91,'BS Format'!$D$10:$J$95,6,FALSE),""),"")</f>
        <v/>
      </c>
      <c r="E91" s="43"/>
      <c r="F91" s="43"/>
      <c r="G91" s="43"/>
    </row>
    <row r="92" spans="1:7" s="52" customFormat="1" ht="20" customHeight="1" x14ac:dyDescent="0.3">
      <c r="A92" s="74">
        <v>84</v>
      </c>
      <c r="B92" s="49" t="str">
        <f>IFERROR(VLOOKUP(A92,'BS Format'!$D$10:$G$95,2,FALSE),"")</f>
        <v/>
      </c>
      <c r="C92" s="54" t="str">
        <f>IFERROR(IF(B92&lt;&gt;"v",REPT(" ",4)&amp;VLOOKUP(A92,'BS Format'!$D$10:$I$95,4,FALSE),UPPER(VLOOKUP(A92,'BS Format'!$D$10:$G$95,4,FALSE))),"")</f>
        <v/>
      </c>
      <c r="D92" s="55" t="str">
        <f>IFERROR(IF(OR(B92=0,B92="r"),VLOOKUP(A92,'BS Format'!$D$10:$J$95,6,FALSE),""),"")</f>
        <v/>
      </c>
      <c r="E92" s="43"/>
      <c r="F92" s="43"/>
      <c r="G92" s="43"/>
    </row>
    <row r="93" spans="1:7" s="52" customFormat="1" ht="20" customHeight="1" x14ac:dyDescent="0.3">
      <c r="A93" s="73">
        <v>85</v>
      </c>
      <c r="B93" s="49" t="str">
        <f>IFERROR(VLOOKUP(A93,'BS Format'!$D$10:$G$95,2,FALSE),"")</f>
        <v/>
      </c>
      <c r="C93" s="54" t="str">
        <f>IFERROR(IF(B93&lt;&gt;"v",REPT(" ",4)&amp;VLOOKUP(A93,'BS Format'!$D$10:$I$95,4,FALSE),UPPER(VLOOKUP(A93,'BS Format'!$D$10:$G$95,4,FALSE))),"")</f>
        <v/>
      </c>
      <c r="D93" s="55" t="str">
        <f>IFERROR(IF(OR(B93=0,B93="r"),VLOOKUP(A93,'BS Format'!$D$10:$J$95,6,FALSE),""),"")</f>
        <v/>
      </c>
      <c r="E93" s="43"/>
      <c r="F93" s="43"/>
      <c r="G93" s="43"/>
    </row>
    <row r="94" spans="1:7" s="52" customFormat="1" ht="20" customHeight="1" x14ac:dyDescent="0.3">
      <c r="A94" s="74">
        <v>86</v>
      </c>
      <c r="B94" s="49" t="str">
        <f>IFERROR(VLOOKUP(A94,'BS Format'!$D$10:$G$95,2,FALSE),"")</f>
        <v/>
      </c>
      <c r="C94" s="54" t="str">
        <f>IFERROR(IF(B94&lt;&gt;"v",REPT(" ",4)&amp;VLOOKUP(A94,'BS Format'!$D$10:$I$95,4,FALSE),UPPER(VLOOKUP(A94,'BS Format'!$D$10:$G$95,4,FALSE))),"")</f>
        <v/>
      </c>
      <c r="D94" s="55" t="str">
        <f>IFERROR(IF(OR(B94=0,B94="r"),VLOOKUP(A94,'BS Format'!$D$10:$J$95,6,FALSE),""),"")</f>
        <v/>
      </c>
      <c r="E94" s="43"/>
      <c r="F94" s="43"/>
      <c r="G94" s="43"/>
    </row>
    <row r="95" spans="1:7" s="52" customFormat="1" ht="20" customHeight="1" x14ac:dyDescent="0.3">
      <c r="A95" s="73">
        <v>87</v>
      </c>
      <c r="B95" s="49" t="str">
        <f>IFERROR(VLOOKUP(A95,'BS Format'!$D$10:$G$95,2,FALSE),"")</f>
        <v/>
      </c>
      <c r="C95" s="54" t="str">
        <f>IFERROR(IF(B95&lt;&gt;"v",REPT(" ",4)&amp;VLOOKUP(A95,'BS Format'!$D$10:$I$95,4,FALSE),UPPER(VLOOKUP(A95,'BS Format'!$D$10:$G$95,4,FALSE))),"")</f>
        <v/>
      </c>
      <c r="D95" s="55" t="str">
        <f>IFERROR(IF(OR(B95=0,B95="r"),VLOOKUP(A95,'BS Format'!$D$10:$J$95,6,FALSE),""),"")</f>
        <v/>
      </c>
      <c r="E95" s="43"/>
      <c r="F95" s="43"/>
      <c r="G95" s="43"/>
    </row>
    <row r="96" spans="1:7" s="52" customFormat="1" ht="20" customHeight="1" x14ac:dyDescent="0.3">
      <c r="A96" s="74">
        <v>88</v>
      </c>
      <c r="B96" s="49" t="str">
        <f>IFERROR(VLOOKUP(A96,'BS Format'!$D$10:$G$95,2,FALSE),"")</f>
        <v/>
      </c>
      <c r="C96" s="54" t="str">
        <f>IFERROR(IF(B96&lt;&gt;"v",REPT(" ",4)&amp;VLOOKUP(A96,'BS Format'!$D$10:$I$95,4,FALSE),UPPER(VLOOKUP(A96,'BS Format'!$D$10:$G$95,4,FALSE))),"")</f>
        <v/>
      </c>
      <c r="D96" s="55" t="str">
        <f>IFERROR(IF(OR(B96=0,B96="r"),VLOOKUP(A96,'BS Format'!$D$10:$J$95,6,FALSE),""),"")</f>
        <v/>
      </c>
      <c r="E96" s="43"/>
      <c r="F96" s="43"/>
      <c r="G96" s="43"/>
    </row>
    <row r="97" spans="1:7" s="43" customFormat="1" ht="20" customHeight="1" x14ac:dyDescent="0.25">
      <c r="A97" s="73"/>
      <c r="B97" s="42"/>
      <c r="D97" s="44"/>
    </row>
    <row r="98" spans="1:7" s="43" customFormat="1" ht="20" customHeight="1" x14ac:dyDescent="0.25">
      <c r="A98" s="73"/>
      <c r="B98" s="42"/>
      <c r="D98" s="44"/>
    </row>
    <row r="99" spans="1:7" s="52" customFormat="1" ht="20" hidden="1" customHeight="1" x14ac:dyDescent="0.25">
      <c r="A99" s="73"/>
      <c r="B99" s="49"/>
      <c r="C99" s="50"/>
      <c r="D99" s="51"/>
      <c r="E99" s="43"/>
      <c r="F99" s="43"/>
      <c r="G99" s="43"/>
    </row>
    <row r="100" spans="1:7" s="52" customFormat="1" ht="20" hidden="1" customHeight="1" x14ac:dyDescent="0.25">
      <c r="A100" s="73"/>
      <c r="B100" s="49"/>
      <c r="C100" s="50"/>
      <c r="D100" s="51"/>
      <c r="E100" s="43"/>
      <c r="F100" s="43"/>
      <c r="G100" s="43"/>
    </row>
    <row r="101" spans="1:7" s="52" customFormat="1" ht="20" hidden="1" customHeight="1" x14ac:dyDescent="0.25">
      <c r="A101" s="73"/>
      <c r="B101" s="49"/>
      <c r="C101" s="50"/>
      <c r="D101" s="51"/>
      <c r="E101" s="43"/>
      <c r="F101" s="43"/>
      <c r="G101" s="43"/>
    </row>
    <row r="102" spans="1:7" s="52" customFormat="1" ht="20" hidden="1" customHeight="1" x14ac:dyDescent="0.25">
      <c r="A102" s="73"/>
      <c r="B102" s="49"/>
      <c r="C102" s="50"/>
      <c r="D102" s="51"/>
      <c r="E102" s="43"/>
      <c r="F102" s="43"/>
      <c r="G102" s="43"/>
    </row>
    <row r="103" spans="1:7" s="52" customFormat="1" ht="20" hidden="1" customHeight="1" x14ac:dyDescent="0.25">
      <c r="A103" s="73"/>
      <c r="B103" s="49"/>
      <c r="C103" s="50"/>
      <c r="D103" s="51"/>
      <c r="E103" s="43"/>
      <c r="F103" s="43"/>
      <c r="G103" s="43"/>
    </row>
    <row r="104" spans="1:7" s="52" customFormat="1" ht="20" hidden="1" customHeight="1" x14ac:dyDescent="0.25">
      <c r="A104" s="73"/>
      <c r="B104" s="49"/>
      <c r="C104" s="50"/>
      <c r="D104" s="51"/>
      <c r="E104" s="43"/>
      <c r="F104" s="43"/>
      <c r="G104" s="43"/>
    </row>
    <row r="105" spans="1:7" s="52" customFormat="1" ht="20" hidden="1" customHeight="1" x14ac:dyDescent="0.25">
      <c r="A105" s="73"/>
      <c r="B105" s="49"/>
      <c r="C105" s="50"/>
      <c r="D105" s="51"/>
      <c r="E105" s="43"/>
      <c r="F105" s="43"/>
      <c r="G105" s="43"/>
    </row>
    <row r="106" spans="1:7" s="52" customFormat="1" ht="20" hidden="1" customHeight="1" x14ac:dyDescent="0.25">
      <c r="A106" s="73"/>
      <c r="B106" s="49"/>
      <c r="C106" s="50"/>
      <c r="D106" s="51"/>
      <c r="E106" s="43"/>
      <c r="F106" s="43"/>
      <c r="G106" s="43"/>
    </row>
    <row r="107" spans="1:7" s="52" customFormat="1" ht="20" hidden="1" customHeight="1" x14ac:dyDescent="0.25">
      <c r="A107" s="73"/>
      <c r="B107" s="49"/>
      <c r="C107" s="50"/>
      <c r="D107" s="51"/>
      <c r="E107" s="43"/>
      <c r="F107" s="43"/>
      <c r="G107" s="43"/>
    </row>
    <row r="108" spans="1:7" s="52" customFormat="1" ht="20" hidden="1" customHeight="1" x14ac:dyDescent="0.25">
      <c r="A108" s="73"/>
      <c r="B108" s="49"/>
      <c r="C108" s="50"/>
      <c r="D108" s="51"/>
      <c r="E108" s="43"/>
      <c r="F108" s="43"/>
      <c r="G108" s="43"/>
    </row>
    <row r="109" spans="1:7" s="52" customFormat="1" ht="20" hidden="1" customHeight="1" x14ac:dyDescent="0.25">
      <c r="A109" s="73"/>
      <c r="B109" s="49"/>
      <c r="C109" s="50"/>
      <c r="D109" s="51"/>
      <c r="E109" s="43"/>
      <c r="F109" s="43"/>
      <c r="G109" s="43"/>
    </row>
    <row r="110" spans="1:7" s="52" customFormat="1" ht="20" hidden="1" customHeight="1" x14ac:dyDescent="0.25">
      <c r="A110" s="73"/>
      <c r="B110" s="49"/>
      <c r="C110" s="50"/>
      <c r="D110" s="51"/>
      <c r="E110" s="43"/>
      <c r="F110" s="43"/>
      <c r="G110" s="43"/>
    </row>
    <row r="111" spans="1:7" s="52" customFormat="1" ht="20" hidden="1" customHeight="1" x14ac:dyDescent="0.25">
      <c r="A111" s="73"/>
      <c r="B111" s="49"/>
      <c r="C111" s="50"/>
      <c r="D111" s="51"/>
      <c r="E111" s="43"/>
      <c r="F111" s="43"/>
      <c r="G111" s="43"/>
    </row>
    <row r="112" spans="1:7" s="52" customFormat="1" ht="20" hidden="1" customHeight="1" x14ac:dyDescent="0.25">
      <c r="A112" s="73"/>
      <c r="B112" s="49"/>
      <c r="C112" s="50"/>
      <c r="D112" s="51"/>
      <c r="E112" s="43"/>
      <c r="F112" s="43"/>
      <c r="G112" s="43"/>
    </row>
    <row r="113" spans="1:7" s="52" customFormat="1" ht="20" hidden="1" customHeight="1" x14ac:dyDescent="0.25">
      <c r="A113" s="73"/>
      <c r="B113" s="49"/>
      <c r="C113" s="50"/>
      <c r="D113" s="51"/>
      <c r="E113" s="43"/>
      <c r="F113" s="43"/>
      <c r="G113" s="43"/>
    </row>
    <row r="114" spans="1:7" s="52" customFormat="1" ht="20" hidden="1" customHeight="1" x14ac:dyDescent="0.25">
      <c r="A114" s="73"/>
      <c r="B114" s="49"/>
      <c r="C114" s="50"/>
      <c r="D114" s="51"/>
      <c r="E114" s="43"/>
      <c r="F114" s="43"/>
      <c r="G114" s="43"/>
    </row>
    <row r="115" spans="1:7" s="52" customFormat="1" ht="20" hidden="1" customHeight="1" x14ac:dyDescent="0.25">
      <c r="A115" s="73"/>
      <c r="B115" s="49"/>
      <c r="C115" s="50"/>
      <c r="D115" s="51"/>
      <c r="E115" s="43"/>
      <c r="F115" s="43"/>
      <c r="G115" s="43"/>
    </row>
    <row r="116" spans="1:7" s="52" customFormat="1" ht="20" hidden="1" customHeight="1" x14ac:dyDescent="0.25">
      <c r="A116" s="73"/>
      <c r="B116" s="49"/>
      <c r="C116" s="50"/>
      <c r="D116" s="51"/>
      <c r="E116" s="43"/>
      <c r="F116" s="43"/>
      <c r="G116" s="43"/>
    </row>
    <row r="117" spans="1:7" s="52" customFormat="1" ht="20" hidden="1" customHeight="1" x14ac:dyDescent="0.25">
      <c r="A117" s="73"/>
      <c r="B117" s="49"/>
      <c r="C117" s="50"/>
      <c r="D117" s="51"/>
      <c r="E117" s="43"/>
      <c r="F117" s="43"/>
      <c r="G117" s="43"/>
    </row>
    <row r="118" spans="1:7" s="52" customFormat="1" ht="20" hidden="1" customHeight="1" x14ac:dyDescent="0.25">
      <c r="A118" s="73"/>
      <c r="B118" s="49"/>
      <c r="C118" s="50"/>
      <c r="D118" s="51"/>
      <c r="E118" s="43"/>
      <c r="F118" s="43"/>
      <c r="G118" s="43"/>
    </row>
    <row r="119" spans="1:7" s="52" customFormat="1" ht="20" hidden="1" customHeight="1" x14ac:dyDescent="0.25">
      <c r="A119" s="73"/>
      <c r="B119" s="49"/>
      <c r="C119" s="50"/>
      <c r="D119" s="51"/>
      <c r="E119" s="43"/>
      <c r="F119" s="43"/>
      <c r="G119" s="43"/>
    </row>
    <row r="120" spans="1:7" s="52" customFormat="1" ht="20" hidden="1" customHeight="1" x14ac:dyDescent="0.25">
      <c r="A120" s="73"/>
      <c r="B120" s="49"/>
      <c r="C120" s="50"/>
      <c r="D120" s="51"/>
      <c r="E120" s="43"/>
      <c r="F120" s="43"/>
      <c r="G120" s="43"/>
    </row>
    <row r="121" spans="1:7" s="52" customFormat="1" ht="20" hidden="1" customHeight="1" x14ac:dyDescent="0.25">
      <c r="A121" s="73"/>
      <c r="B121" s="49"/>
      <c r="C121" s="50"/>
      <c r="D121" s="51"/>
      <c r="E121" s="43"/>
      <c r="F121" s="43"/>
      <c r="G121" s="43"/>
    </row>
    <row r="122" spans="1:7" s="52" customFormat="1" ht="20" hidden="1" customHeight="1" x14ac:dyDescent="0.25">
      <c r="A122" s="73"/>
      <c r="B122" s="49"/>
      <c r="C122" s="50"/>
      <c r="D122" s="51"/>
      <c r="E122" s="43"/>
      <c r="F122" s="43"/>
      <c r="G122" s="43"/>
    </row>
    <row r="123" spans="1:7" s="52" customFormat="1" ht="20" hidden="1" customHeight="1" x14ac:dyDescent="0.25">
      <c r="A123" s="73"/>
      <c r="B123" s="49"/>
      <c r="C123" s="50"/>
      <c r="D123" s="51"/>
      <c r="E123" s="43"/>
      <c r="F123" s="43"/>
      <c r="G123" s="43"/>
    </row>
    <row r="124" spans="1:7" s="52" customFormat="1" ht="20" hidden="1" customHeight="1" x14ac:dyDescent="0.25">
      <c r="A124" s="73"/>
      <c r="B124" s="49"/>
      <c r="C124" s="50"/>
      <c r="D124" s="51"/>
      <c r="E124" s="43"/>
      <c r="F124" s="43"/>
      <c r="G124" s="43"/>
    </row>
    <row r="125" spans="1:7" s="52" customFormat="1" ht="20" hidden="1" customHeight="1" x14ac:dyDescent="0.25">
      <c r="A125" s="73"/>
      <c r="B125" s="49"/>
      <c r="C125" s="50"/>
      <c r="D125" s="51"/>
      <c r="E125" s="43"/>
      <c r="F125" s="43"/>
      <c r="G125" s="43"/>
    </row>
    <row r="126" spans="1:7" ht="14.4" hidden="1" x14ac:dyDescent="0.3"/>
  </sheetData>
  <mergeCells count="3">
    <mergeCell ref="C5:D5"/>
    <mergeCell ref="C6:D6"/>
    <mergeCell ref="C7:D7"/>
  </mergeCells>
  <conditionalFormatting sqref="C9:D96">
    <cfRule type="expression" dxfId="16" priority="1">
      <formula>$B9="r"</formula>
    </cfRule>
    <cfRule type="expression" dxfId="15" priority="2">
      <formula>$B9="t"</formula>
    </cfRule>
    <cfRule type="expression" dxfId="14" priority="3">
      <formula>$B9="v"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9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5"/>
  <sheetViews>
    <sheetView showGridLines="0" workbookViewId="0">
      <selection activeCell="E13" sqref="E13"/>
    </sheetView>
  </sheetViews>
  <sheetFormatPr defaultColWidth="0" defaultRowHeight="0" customHeight="1" zeroHeight="1" x14ac:dyDescent="0.35"/>
  <cols>
    <col min="1" max="1" width="5.81640625" style="6" customWidth="1"/>
    <col min="2" max="2" width="2.1796875" style="15" hidden="1" customWidth="1"/>
    <col min="3" max="3" width="4.6328125" style="15" hidden="1" customWidth="1"/>
    <col min="4" max="4" width="2.1796875" style="15" hidden="1" customWidth="1"/>
    <col min="5" max="5" width="51.81640625" style="57" customWidth="1"/>
    <col min="6" max="6" width="22.81640625" style="58" customWidth="1"/>
    <col min="7" max="7" width="4.1796875" customWidth="1"/>
    <col min="8" max="8" width="51.81640625" style="57" customWidth="1"/>
    <col min="9" max="9" width="22.81640625" style="58" customWidth="1"/>
    <col min="10" max="10" width="5.81640625" style="10" customWidth="1"/>
    <col min="11" max="11" width="9.36328125" style="10" hidden="1" customWidth="1"/>
    <col min="12" max="13" width="0" hidden="1" customWidth="1"/>
    <col min="14" max="16384" width="8.90625" hidden="1"/>
  </cols>
  <sheetData>
    <row r="1" spans="1:11" s="43" customFormat="1" ht="14.4" customHeight="1" x14ac:dyDescent="0.3">
      <c r="A1" s="6"/>
      <c r="B1" s="59"/>
      <c r="C1" s="59"/>
      <c r="D1" s="59"/>
      <c r="F1" s="44"/>
      <c r="I1" s="44"/>
    </row>
    <row r="2" spans="1:11" s="52" customFormat="1" ht="18.5" customHeight="1" thickBot="1" x14ac:dyDescent="0.3">
      <c r="A2" s="82"/>
      <c r="B2" s="83"/>
      <c r="C2" s="83"/>
      <c r="D2" s="83"/>
      <c r="E2" s="80"/>
      <c r="F2" s="80"/>
      <c r="G2" s="80"/>
      <c r="H2" s="80"/>
      <c r="I2" s="80"/>
      <c r="J2" s="80"/>
      <c r="K2" s="61"/>
    </row>
    <row r="3" spans="1:11" s="43" customFormat="1" ht="10.4" customHeight="1" x14ac:dyDescent="0.3">
      <c r="A3" s="6"/>
      <c r="B3" s="59"/>
      <c r="C3" s="59"/>
      <c r="D3" s="59"/>
      <c r="E3" s="48"/>
      <c r="F3" s="44"/>
      <c r="H3" s="48"/>
      <c r="I3" s="44"/>
    </row>
    <row r="4" spans="1:11" s="52" customFormat="1" ht="14.4" customHeight="1" x14ac:dyDescent="0.3">
      <c r="A4" s="6"/>
      <c r="B4" s="60"/>
      <c r="C4" s="60"/>
      <c r="D4" s="60"/>
      <c r="E4" s="50"/>
      <c r="F4" s="51"/>
      <c r="H4" s="50"/>
      <c r="I4" s="51"/>
      <c r="J4" s="43"/>
      <c r="K4" s="43"/>
    </row>
    <row r="5" spans="1:11" s="52" customFormat="1" ht="20" customHeight="1" x14ac:dyDescent="0.3">
      <c r="A5" s="76"/>
      <c r="B5" s="60"/>
      <c r="C5" s="60"/>
      <c r="D5" s="60"/>
      <c r="E5" s="90" t="s">
        <v>222</v>
      </c>
      <c r="F5" s="90"/>
      <c r="G5" s="90"/>
      <c r="H5" s="90"/>
      <c r="I5" s="90"/>
      <c r="J5" s="43"/>
      <c r="K5" s="43"/>
    </row>
    <row r="6" spans="1:11" s="52" customFormat="1" ht="20" customHeight="1" x14ac:dyDescent="0.3">
      <c r="A6" s="76"/>
      <c r="B6" s="60"/>
      <c r="C6" s="60"/>
      <c r="D6" s="60"/>
      <c r="E6" s="91" t="s">
        <v>12</v>
      </c>
      <c r="F6" s="91"/>
      <c r="G6" s="91"/>
      <c r="H6" s="91"/>
      <c r="I6" s="91"/>
      <c r="J6" s="43"/>
      <c r="K6" s="43"/>
    </row>
    <row r="7" spans="1:11" s="52" customFormat="1" ht="20" customHeight="1" x14ac:dyDescent="0.3">
      <c r="A7" s="76"/>
      <c r="B7" s="60"/>
      <c r="C7" s="60"/>
      <c r="D7" s="60"/>
      <c r="E7" s="92" t="str">
        <f>'BS Format'!D5</f>
        <v>For the Year Ended MM/DD/YYYY</v>
      </c>
      <c r="F7" s="92"/>
      <c r="G7" s="92"/>
      <c r="H7" s="92"/>
      <c r="I7" s="92"/>
      <c r="J7" s="43"/>
      <c r="K7" s="43"/>
    </row>
    <row r="8" spans="1:11" s="52" customFormat="1" ht="20" customHeight="1" x14ac:dyDescent="0.25">
      <c r="A8" s="76"/>
      <c r="B8" s="60"/>
      <c r="C8" s="60"/>
      <c r="D8" s="60"/>
      <c r="E8" s="50"/>
      <c r="F8" s="51"/>
      <c r="H8" s="50"/>
      <c r="I8" s="51"/>
      <c r="J8" s="43"/>
      <c r="K8" s="43"/>
    </row>
    <row r="9" spans="1:11" s="52" customFormat="1" ht="20" customHeight="1" x14ac:dyDescent="0.3">
      <c r="A9" s="76">
        <v>1</v>
      </c>
      <c r="B9" s="60" t="str">
        <f>IFERROR(VLOOKUP(A9,'BS Format'!$C$10:$G$95,3,FALSE),"")</f>
        <v>v</v>
      </c>
      <c r="C9" s="60">
        <v>101</v>
      </c>
      <c r="D9" s="60" t="str">
        <f>IFERROR(VLOOKUP(C9,'BS Format'!$C$10:$G$95,3,FALSE),"")</f>
        <v>v</v>
      </c>
      <c r="E9" s="54" t="str">
        <f>IFERROR(IF(B9&lt;&gt;"v",REPT(" ",4)&amp;VLOOKUP(A9,'BS Format'!$C$10:$H$95,5,FALSE),UPPER(VLOOKUP(A9,'BS Format'!$C$10:$H$95,5,FALSE))),"")</f>
        <v>ASSETS</v>
      </c>
      <c r="F9" s="55" t="str">
        <f>IFERROR(IF(OR(B9=0,B9="r"),VLOOKUP(A9,'BS Format'!$C$10:$I$95,7,FALSE),""),"")</f>
        <v/>
      </c>
      <c r="H9" s="54" t="str">
        <f>IFERROR(IF(D9&lt;&gt;"v",REPT(" ",4)&amp;VLOOKUP(C9,'BS Format'!$C$10:$H$95,5,FALSE),UPPER(VLOOKUP(C9,'BS Format'!$C$10:$H$95,5,FALSE))),"")</f>
        <v>LIABILITIES</v>
      </c>
      <c r="I9" s="55" t="str">
        <f>IFERROR(IF(OR(D9=0,D9="r"),VLOOKUP(C9,'BS Format'!$C$10:$I$95,7,FALSE),""),"")</f>
        <v/>
      </c>
      <c r="J9" s="43"/>
      <c r="K9" s="43"/>
    </row>
    <row r="10" spans="1:11" s="52" customFormat="1" ht="20" customHeight="1" x14ac:dyDescent="0.3">
      <c r="A10" s="77">
        <v>2</v>
      </c>
      <c r="B10" s="60" t="str">
        <f>IFERROR(VLOOKUP(A10,'BS Format'!$C$10:$G$95,3,FALSE),"")</f>
        <v>t</v>
      </c>
      <c r="C10" s="60">
        <v>102</v>
      </c>
      <c r="D10" s="60" t="str">
        <f>IFERROR(VLOOKUP(C10,'BS Format'!$C$10:$G$95,3,FALSE),"")</f>
        <v>t</v>
      </c>
      <c r="E10" s="54" t="str">
        <f>IFERROR(IF(B10&lt;&gt;"v",REPT(" ",4)&amp;VLOOKUP(A10,'BS Format'!$C$10:$H$95,5,FALSE),UPPER(VLOOKUP(A10,'BS Format'!$C$10:$H$95,5,FALSE))),"")</f>
        <v xml:space="preserve">    Current Assets</v>
      </c>
      <c r="F10" s="55" t="str">
        <f>IFERROR(IF(OR(B10=0,B10="r"),VLOOKUP(A10,'BS Format'!$C$10:$I$95,7,FALSE),""),"")</f>
        <v/>
      </c>
      <c r="H10" s="54" t="str">
        <f>IFERROR(IF(D10&lt;&gt;"v",REPT(" ",4)&amp;VLOOKUP(C10,'BS Format'!$C$10:$H$95,5,FALSE),UPPER(VLOOKUP(C10,'BS Format'!$C$10:$H$95,5,FALSE))),"")</f>
        <v xml:space="preserve">    Current Liabilities</v>
      </c>
      <c r="I10" s="55" t="str">
        <f>IFERROR(IF(OR(D10=0,D10="r"),VLOOKUP(C10,'BS Format'!$C$10:$I$95,7,FALSE),""),"")</f>
        <v/>
      </c>
      <c r="J10" s="43"/>
      <c r="K10" s="43"/>
    </row>
    <row r="11" spans="1:11" s="52" customFormat="1" ht="20" customHeight="1" x14ac:dyDescent="0.3">
      <c r="A11" s="76">
        <v>3</v>
      </c>
      <c r="B11" s="60">
        <f>IFERROR(VLOOKUP(A11,'BS Format'!$C$10:$G$95,3,FALSE),"")</f>
        <v>0</v>
      </c>
      <c r="C11" s="60">
        <v>103</v>
      </c>
      <c r="D11" s="60">
        <f>IFERROR(VLOOKUP(C11,'BS Format'!$C$10:$G$95,3,FALSE),"")</f>
        <v>0</v>
      </c>
      <c r="E11" s="54" t="str">
        <f>IFERROR(IF(B11&lt;&gt;"v",REPT(" ",4)&amp;VLOOKUP(A11,'BS Format'!$C$10:$H$95,5,FALSE),UPPER(VLOOKUP(A11,'BS Format'!$C$10:$H$95,5,FALSE))),"")</f>
        <v xml:space="preserve">    CASH - Petty Cash</v>
      </c>
      <c r="F11" s="55">
        <f>IFERROR(IF(OR(B11=0,B11="r"),VLOOKUP(A11,'BS Format'!$C$10:$I$95,7,FALSE),""),"")</f>
        <v>200</v>
      </c>
      <c r="H11" s="54" t="str">
        <f>IFERROR(IF(D11&lt;&gt;"v",REPT(" ",4)&amp;VLOOKUP(C11,'BS Format'!$C$10:$H$95,5,FALSE),UPPER(VLOOKUP(C11,'BS Format'!$C$10:$H$95,5,FALSE))),"")</f>
        <v xml:space="preserve">    A/P - Trade</v>
      </c>
      <c r="I11" s="55">
        <f>IFERROR(IF(OR(D11=0,D11="r"),VLOOKUP(C11,'BS Format'!$C$10:$I$95,7,FALSE),""),"")</f>
        <v>4724.3500000000004</v>
      </c>
      <c r="J11" s="43"/>
      <c r="K11" s="43"/>
    </row>
    <row r="12" spans="1:11" s="52" customFormat="1" ht="20" customHeight="1" x14ac:dyDescent="0.3">
      <c r="A12" s="77">
        <v>4</v>
      </c>
      <c r="B12" s="60">
        <f>IFERROR(VLOOKUP(A12,'BS Format'!$C$10:$G$95,3,FALSE),"")</f>
        <v>0</v>
      </c>
      <c r="C12" s="60">
        <v>104</v>
      </c>
      <c r="D12" s="60">
        <f>IFERROR(VLOOKUP(C12,'BS Format'!$C$10:$G$95,3,FALSE),"")</f>
        <v>0</v>
      </c>
      <c r="E12" s="54" t="str">
        <f>IFERROR(IF(B12&lt;&gt;"v",REPT(" ",4)&amp;VLOOKUP(A12,'BS Format'!$C$10:$H$95,5,FALSE),UPPER(VLOOKUP(A12,'BS Format'!$C$10:$H$95,5,FALSE))),"")</f>
        <v xml:space="preserve">    CASH - Operating Account</v>
      </c>
      <c r="F12" s="55">
        <f>IFERROR(IF(OR(B12=0,B12="r"),VLOOKUP(A12,'BS Format'!$C$10:$I$95,7,FALSE),""),"")</f>
        <v>1324.15</v>
      </c>
      <c r="H12" s="54" t="str">
        <f>IFERROR(IF(D12&lt;&gt;"v",REPT(" ",4)&amp;VLOOKUP(C12,'BS Format'!$C$10:$H$95,5,FALSE),UPPER(VLOOKUP(C12,'BS Format'!$C$10:$H$95,5,FALSE))),"")</f>
        <v xml:space="preserve">    Unearned Revenue</v>
      </c>
      <c r="I12" s="55">
        <f>IFERROR(IF(OR(D12=0,D12="r"),VLOOKUP(C12,'BS Format'!$C$10:$I$95,7,FALSE),""),"")</f>
        <v>0</v>
      </c>
      <c r="J12" s="43"/>
      <c r="K12" s="43"/>
    </row>
    <row r="13" spans="1:11" s="52" customFormat="1" ht="20" customHeight="1" x14ac:dyDescent="0.3">
      <c r="A13" s="76">
        <v>5</v>
      </c>
      <c r="B13" s="60">
        <f>IFERROR(VLOOKUP(A13,'BS Format'!$C$10:$G$95,3,FALSE),"")</f>
        <v>0</v>
      </c>
      <c r="C13" s="60">
        <v>105</v>
      </c>
      <c r="D13" s="60">
        <f>IFERROR(VLOOKUP(C13,'BS Format'!$C$10:$G$95,3,FALSE),"")</f>
        <v>0</v>
      </c>
      <c r="E13" s="54" t="str">
        <f>IFERROR(IF(B13&lt;&gt;"v",REPT(" ",4)&amp;VLOOKUP(A13,'BS Format'!$C$10:$H$95,5,FALSE),UPPER(VLOOKUP(A13,'BS Format'!$C$10:$H$95,5,FALSE))),"")</f>
        <v xml:space="preserve">    Central Bank</v>
      </c>
      <c r="F13" s="55">
        <f>IFERROR(IF(OR(B13=0,B13="r"),VLOOKUP(A13,'BS Format'!$C$10:$I$95,7,FALSE),""),"")</f>
        <v>3691.5</v>
      </c>
      <c r="H13" s="54" t="str">
        <f>IFERROR(IF(D13&lt;&gt;"v",REPT(" ",4)&amp;VLOOKUP(C13,'BS Format'!$C$10:$H$95,5,FALSE),UPPER(VLOOKUP(C13,'BS Format'!$C$10:$H$95,5,FALSE))),"")</f>
        <v xml:space="preserve">    VAT - Input</v>
      </c>
      <c r="I13" s="55">
        <f>IFERROR(IF(OR(D13=0,D13="r"),VLOOKUP(C13,'BS Format'!$C$10:$I$95,7,FALSE),""),"")</f>
        <v>-248.35000000000002</v>
      </c>
      <c r="J13" s="43"/>
      <c r="K13" s="43"/>
    </row>
    <row r="14" spans="1:11" s="52" customFormat="1" ht="20" customHeight="1" x14ac:dyDescent="0.3">
      <c r="A14" s="77">
        <v>6</v>
      </c>
      <c r="B14" s="60">
        <f>IFERROR(VLOOKUP(A14,'BS Format'!$C$10:$G$95,3,FALSE),"")</f>
        <v>0</v>
      </c>
      <c r="C14" s="60">
        <v>106</v>
      </c>
      <c r="D14" s="60">
        <f>IFERROR(VLOOKUP(C14,'BS Format'!$C$10:$G$95,3,FALSE),"")</f>
        <v>0</v>
      </c>
      <c r="E14" s="54" t="str">
        <f>IFERROR(IF(B14&lt;&gt;"v",REPT(" ",4)&amp;VLOOKUP(A14,'BS Format'!$C$10:$H$95,5,FALSE),UPPER(VLOOKUP(A14,'BS Format'!$C$10:$H$95,5,FALSE))),"")</f>
        <v xml:space="preserve">    Account Receivables</v>
      </c>
      <c r="F14" s="55">
        <f>IFERROR(IF(OR(B14=0,B14="r"),VLOOKUP(A14,'BS Format'!$C$10:$I$95,7,FALSE),""),"")</f>
        <v>4956.6999999999989</v>
      </c>
      <c r="H14" s="54" t="str">
        <f>IFERROR(IF(D14&lt;&gt;"v",REPT(" ",4)&amp;VLOOKUP(C14,'BS Format'!$C$10:$H$95,5,FALSE),UPPER(VLOOKUP(C14,'BS Format'!$C$10:$H$95,5,FALSE))),"")</f>
        <v xml:space="preserve">    VAT - Output</v>
      </c>
      <c r="I14" s="55">
        <f>IFERROR(IF(OR(D14=0,D14="r"),VLOOKUP(C14,'BS Format'!$C$10:$I$95,7,FALSE),""),"")</f>
        <v>613.1</v>
      </c>
      <c r="J14" s="43"/>
      <c r="K14" s="43"/>
    </row>
    <row r="15" spans="1:11" s="52" customFormat="1" ht="20" customHeight="1" x14ac:dyDescent="0.3">
      <c r="A15" s="76">
        <v>7</v>
      </c>
      <c r="B15" s="60">
        <f>IFERROR(VLOOKUP(A15,'BS Format'!$C$10:$G$95,3,FALSE),"")</f>
        <v>0</v>
      </c>
      <c r="C15" s="60">
        <v>107</v>
      </c>
      <c r="D15" s="60" t="str">
        <f>IFERROR(VLOOKUP(C15,'BS Format'!$C$10:$G$95,3,FALSE),"")</f>
        <v>t</v>
      </c>
      <c r="E15" s="54" t="str">
        <f>IFERROR(IF(B15&lt;&gt;"v",REPT(" ",4)&amp;VLOOKUP(A15,'BS Format'!$C$10:$H$95,5,FALSE),UPPER(VLOOKUP(A15,'BS Format'!$C$10:$H$95,5,FALSE))),"")</f>
        <v xml:space="preserve">    Product Inventory</v>
      </c>
      <c r="F15" s="55">
        <f>IFERROR(IF(OR(B15=0,B15="r"),VLOOKUP(A15,'BS Format'!$C$10:$I$95,7,FALSE),""),"")</f>
        <v>4588.75</v>
      </c>
      <c r="H15" s="54" t="str">
        <f>IFERROR(IF(D15&lt;&gt;"v",REPT(" ",4)&amp;VLOOKUP(C15,'BS Format'!$C$10:$H$95,5,FALSE),UPPER(VLOOKUP(C15,'BS Format'!$C$10:$H$95,5,FALSE))),"")</f>
        <v xml:space="preserve">    Long Term Debts</v>
      </c>
      <c r="I15" s="55" t="str">
        <f>IFERROR(IF(OR(D15=0,D15="r"),VLOOKUP(C15,'BS Format'!$C$10:$I$95,7,FALSE),""),"")</f>
        <v/>
      </c>
      <c r="J15" s="43"/>
      <c r="K15" s="43"/>
    </row>
    <row r="16" spans="1:11" s="52" customFormat="1" ht="20" customHeight="1" x14ac:dyDescent="0.3">
      <c r="A16" s="77">
        <v>8</v>
      </c>
      <c r="B16" s="60">
        <f>IFERROR(VLOOKUP(A16,'BS Format'!$C$10:$G$95,3,FALSE),"")</f>
        <v>0</v>
      </c>
      <c r="C16" s="60">
        <v>108</v>
      </c>
      <c r="D16" s="60">
        <f>IFERROR(VLOOKUP(C16,'BS Format'!$C$10:$G$95,3,FALSE),"")</f>
        <v>0</v>
      </c>
      <c r="E16" s="54" t="str">
        <f>IFERROR(IF(B16&lt;&gt;"v",REPT(" ",4)&amp;VLOOKUP(A16,'BS Format'!$C$10:$H$95,5,FALSE),UPPER(VLOOKUP(A16,'BS Format'!$C$10:$H$95,5,FALSE))),"")</f>
        <v xml:space="preserve">    Office Inventory</v>
      </c>
      <c r="F16" s="55">
        <f>IFERROR(IF(OR(B16=0,B16="r"),VLOOKUP(A16,'BS Format'!$C$10:$I$95,7,FALSE),""),"")</f>
        <v>78.5</v>
      </c>
      <c r="H16" s="54" t="str">
        <f>IFERROR(IF(D16&lt;&gt;"v",REPT(" ",4)&amp;VLOOKUP(C16,'BS Format'!$C$10:$H$95,5,FALSE),UPPER(VLOOKUP(C16,'BS Format'!$C$10:$H$95,5,FALSE))),"")</f>
        <v xml:space="preserve">    Financial Company Short Term Debts</v>
      </c>
      <c r="I16" s="55">
        <f>IFERROR(IF(OR(D16=0,D16="r"),VLOOKUP(C16,'BS Format'!$C$10:$I$95,7,FALSE),""),"")</f>
        <v>0</v>
      </c>
      <c r="J16" s="43"/>
      <c r="K16" s="43"/>
    </row>
    <row r="17" spans="1:11" s="52" customFormat="1" ht="20" customHeight="1" x14ac:dyDescent="0.3">
      <c r="A17" s="76">
        <v>9</v>
      </c>
      <c r="B17" s="60">
        <f>IFERROR(VLOOKUP(A17,'BS Format'!$C$10:$G$95,3,FALSE),"")</f>
        <v>0</v>
      </c>
      <c r="C17" s="60">
        <v>109</v>
      </c>
      <c r="D17" s="60" t="str">
        <f>IFERROR(VLOOKUP(C17,'BS Format'!$C$10:$G$95,3,FALSE),"")</f>
        <v>t</v>
      </c>
      <c r="E17" s="54" t="str">
        <f>IFERROR(IF(B17&lt;&gt;"v",REPT(" ",4)&amp;VLOOKUP(A17,'BS Format'!$C$10:$H$95,5,FALSE),UPPER(VLOOKUP(A17,'BS Format'!$C$10:$H$95,5,FALSE))),"")</f>
        <v xml:space="preserve">    PREPAID - Insurance</v>
      </c>
      <c r="F17" s="55">
        <f>IFERROR(IF(OR(B17=0,B17="r"),VLOOKUP(A17,'BS Format'!$C$10:$I$95,7,FALSE),""),"")</f>
        <v>275</v>
      </c>
      <c r="H17" s="54" t="str">
        <f>IFERROR(IF(D17&lt;&gt;"v",REPT(" ",4)&amp;VLOOKUP(C17,'BS Format'!$C$10:$H$95,5,FALSE),UPPER(VLOOKUP(C17,'BS Format'!$C$10:$H$95,5,FALSE))),"")</f>
        <v xml:space="preserve">    Owner's Equities</v>
      </c>
      <c r="I17" s="55" t="str">
        <f>IFERROR(IF(OR(D17=0,D17="r"),VLOOKUP(C17,'BS Format'!$C$10:$I$95,7,FALSE),""),"")</f>
        <v/>
      </c>
      <c r="J17" s="43"/>
      <c r="K17" s="43"/>
    </row>
    <row r="18" spans="1:11" s="52" customFormat="1" ht="20" customHeight="1" x14ac:dyDescent="0.3">
      <c r="A18" s="77">
        <v>10</v>
      </c>
      <c r="B18" s="60">
        <f>IFERROR(VLOOKUP(A18,'BS Format'!$C$10:$G$95,3,FALSE),"")</f>
        <v>0</v>
      </c>
      <c r="C18" s="60">
        <v>110</v>
      </c>
      <c r="D18" s="60">
        <f>IFERROR(VLOOKUP(C18,'BS Format'!$C$10:$G$95,3,FALSE),"")</f>
        <v>0</v>
      </c>
      <c r="E18" s="54" t="str">
        <f>IFERROR(IF(B18&lt;&gt;"v",REPT(" ",4)&amp;VLOOKUP(A18,'BS Format'!$C$10:$H$95,5,FALSE),UPPER(VLOOKUP(A18,'BS Format'!$C$10:$H$95,5,FALSE))),"")</f>
        <v xml:space="preserve">    PREPAID - Rent</v>
      </c>
      <c r="F18" s="55">
        <f>IFERROR(IF(OR(B18=0,B18="r"),VLOOKUP(A18,'BS Format'!$C$10:$I$95,7,FALSE),""),"")</f>
        <v>550</v>
      </c>
      <c r="H18" s="54" t="str">
        <f>IFERROR(IF(D18&lt;&gt;"v",REPT(" ",4)&amp;VLOOKUP(C18,'BS Format'!$C$10:$H$95,5,FALSE),UPPER(VLOOKUP(C18,'BS Format'!$C$10:$H$95,5,FALSE))),"")</f>
        <v xml:space="preserve">    Owner's Capital</v>
      </c>
      <c r="I18" s="55">
        <f>IFERROR(IF(OR(D18=0,D18="r"),VLOOKUP(C18,'BS Format'!$C$10:$I$95,7,FALSE),""),"")</f>
        <v>11500</v>
      </c>
      <c r="J18" s="43"/>
      <c r="K18" s="43"/>
    </row>
    <row r="19" spans="1:11" s="52" customFormat="1" ht="20" customHeight="1" x14ac:dyDescent="0.3">
      <c r="A19" s="76">
        <v>11</v>
      </c>
      <c r="B19" s="60" t="str">
        <f>IFERROR(VLOOKUP(A19,'BS Format'!$C$10:$G$95,3,FALSE),"")</f>
        <v>t</v>
      </c>
      <c r="C19" s="60">
        <v>111</v>
      </c>
      <c r="D19" s="60">
        <f>IFERROR(VLOOKUP(C19,'BS Format'!$C$10:$G$95,3,FALSE),"")</f>
        <v>0</v>
      </c>
      <c r="E19" s="54" t="str">
        <f>IFERROR(IF(B19&lt;&gt;"v",REPT(" ",4)&amp;VLOOKUP(A19,'BS Format'!$C$10:$H$95,5,FALSE),UPPER(VLOOKUP(A19,'BS Format'!$C$10:$H$95,5,FALSE))),"")</f>
        <v xml:space="preserve">    Fixed Assets</v>
      </c>
      <c r="F19" s="55" t="str">
        <f>IFERROR(IF(OR(B19=0,B19="r"),VLOOKUP(A19,'BS Format'!$C$10:$I$95,7,FALSE),""),"")</f>
        <v/>
      </c>
      <c r="H19" s="54" t="str">
        <f>IFERROR(IF(D19&lt;&gt;"v",REPT(" ",4)&amp;VLOOKUP(C19,'BS Format'!$C$10:$H$95,5,FALSE),UPPER(VLOOKUP(C19,'BS Format'!$C$10:$H$95,5,FALSE))),"")</f>
        <v xml:space="preserve">    Retained Earnings</v>
      </c>
      <c r="I19" s="55">
        <f>IFERROR(IF(OR(D19=0,D19="r"),VLOOKUP(C19,'BS Format'!$C$10:$I$95,7,FALSE),""),"")</f>
        <v>3181.5</v>
      </c>
      <c r="J19" s="43"/>
      <c r="K19" s="43"/>
    </row>
    <row r="20" spans="1:11" s="52" customFormat="1" ht="20" customHeight="1" x14ac:dyDescent="0.3">
      <c r="A20" s="77">
        <v>12</v>
      </c>
      <c r="B20" s="60">
        <f>IFERROR(VLOOKUP(A20,'BS Format'!$C$10:$G$95,3,FALSE),"")</f>
        <v>0</v>
      </c>
      <c r="C20" s="60">
        <v>112</v>
      </c>
      <c r="D20" s="60">
        <f>IFERROR(VLOOKUP(C20,'BS Format'!$C$10:$G$95,3,FALSE),"")</f>
        <v>0</v>
      </c>
      <c r="E20" s="54" t="str">
        <f>IFERROR(IF(B20&lt;&gt;"v",REPT(" ",4)&amp;VLOOKUP(A20,'BS Format'!$C$10:$H$95,5,FALSE),UPPER(VLOOKUP(A20,'BS Format'!$C$10:$H$95,5,FALSE))),"")</f>
        <v xml:space="preserve">    PPE - Computer Equipment</v>
      </c>
      <c r="F20" s="55">
        <f>IFERROR(IF(OR(B20=0,B20="r"),VLOOKUP(A20,'BS Format'!$C$10:$I$95,7,FALSE),""),"")</f>
        <v>900</v>
      </c>
      <c r="H20" s="54" t="str">
        <f>IFERROR(IF(D20&lt;&gt;"v",REPT(" ",4)&amp;VLOOKUP(C20,'BS Format'!$C$10:$H$95,5,FALSE),UPPER(VLOOKUP(C20,'BS Format'!$C$10:$H$95,5,FALSE))),"")</f>
        <v xml:space="preserve">    Current Earnings</v>
      </c>
      <c r="I20" s="55">
        <f>IFERROR(IF(OR(D20=0,D20="r"),VLOOKUP(C20,'BS Format'!$C$10:$I$95,7,FALSE),""),"")</f>
        <v>2162.7500000000005</v>
      </c>
      <c r="J20" s="43"/>
      <c r="K20" s="43"/>
    </row>
    <row r="21" spans="1:11" s="52" customFormat="1" ht="20" customHeight="1" x14ac:dyDescent="0.3">
      <c r="A21" s="76">
        <v>13</v>
      </c>
      <c r="B21" s="60">
        <f>IFERROR(VLOOKUP(A21,'BS Format'!$C$10:$G$95,3,FALSE),"")</f>
        <v>0</v>
      </c>
      <c r="C21" s="60">
        <v>113</v>
      </c>
      <c r="D21" s="60">
        <f>IFERROR(VLOOKUP(C21,'BS Format'!$C$10:$G$95,3,FALSE),"")</f>
        <v>0</v>
      </c>
      <c r="E21" s="54" t="str">
        <f>IFERROR(IF(B21&lt;&gt;"v",REPT(" ",4)&amp;VLOOKUP(A21,'BS Format'!$C$10:$H$95,5,FALSE),UPPER(VLOOKUP(A21,'BS Format'!$C$10:$H$95,5,FALSE))),"")</f>
        <v xml:space="preserve">    ACCUM DEPR - Machinery and Equipment</v>
      </c>
      <c r="F21" s="55">
        <f>IFERROR(IF(OR(B21=0,B21="r"),VLOOKUP(A21,'BS Format'!$C$10:$I$95,7,FALSE),""),"")</f>
        <v>-81.25</v>
      </c>
      <c r="H21" s="54" t="str">
        <f>IFERROR(IF(D21&lt;&gt;"v",REPT(" ",4)&amp;VLOOKUP(C21,'BS Format'!$C$10:$H$95,5,FALSE),UPPER(VLOOKUP(C21,'BS Format'!$C$10:$H$95,5,FALSE))),"")</f>
        <v xml:space="preserve">    Owner's Withdrawal</v>
      </c>
      <c r="I21" s="55">
        <f>IFERROR(IF(OR(D21=0,D21="r"),VLOOKUP(C21,'BS Format'!$C$10:$I$95,7,FALSE),""),"")</f>
        <v>0</v>
      </c>
      <c r="J21" s="43"/>
      <c r="K21" s="43"/>
    </row>
    <row r="22" spans="1:11" s="52" customFormat="1" ht="20" customHeight="1" x14ac:dyDescent="0.3">
      <c r="A22" s="77">
        <v>14</v>
      </c>
      <c r="B22" s="60">
        <f>IFERROR(VLOOKUP(A22,'BS Format'!$C$10:$G$95,3,FALSE),"")</f>
        <v>0</v>
      </c>
      <c r="C22" s="60">
        <v>114</v>
      </c>
      <c r="D22" s="60" t="str">
        <f>IFERROR(VLOOKUP(C22,'BS Format'!$C$10:$G$95,3,FALSE),"")</f>
        <v>c</v>
      </c>
      <c r="E22" s="54" t="str">
        <f>IFERROR(IF(B22&lt;&gt;"v",REPT(" ",4)&amp;VLOOKUP(A22,'BS Format'!$C$10:$H$95,5,FALSE),UPPER(VLOOKUP(A22,'BS Format'!$C$10:$H$95,5,FALSE))),"")</f>
        <v xml:space="preserve">    PPE - Vehicles</v>
      </c>
      <c r="F22" s="55">
        <f>IFERROR(IF(OR(B22=0,B22="r"),VLOOKUP(A22,'BS Format'!$C$10:$I$95,7,FALSE),""),"")</f>
        <v>6000</v>
      </c>
      <c r="H22" s="54" t="str">
        <f>IFERROR(IF(D22&lt;&gt;"v",REPT(" ",4)&amp;VLOOKUP(C22,'BS Format'!$C$10:$H$95,5,FALSE),UPPER(VLOOKUP(C22,'BS Format'!$C$10:$H$95,5,FALSE))),"")</f>
        <v xml:space="preserve">    </v>
      </c>
      <c r="I22" s="55" t="str">
        <f>IFERROR(IF(OR(D22=0,D22="r"),VLOOKUP(C22,'BS Format'!$C$10:$I$95,7,FALSE),""),"")</f>
        <v/>
      </c>
      <c r="J22" s="43"/>
      <c r="K22" s="43"/>
    </row>
    <row r="23" spans="1:11" s="52" customFormat="1" ht="20" customHeight="1" x14ac:dyDescent="0.3">
      <c r="A23" s="76">
        <v>15</v>
      </c>
      <c r="B23" s="60">
        <f>IFERROR(VLOOKUP(A23,'BS Format'!$C$10:$G$95,3,FALSE),"")</f>
        <v>0</v>
      </c>
      <c r="C23" s="60">
        <v>115</v>
      </c>
      <c r="D23" s="60" t="str">
        <f>IFERROR(VLOOKUP(C23,'BS Format'!$C$10:$G$95,3,FALSE),"")</f>
        <v/>
      </c>
      <c r="E23" s="54" t="str">
        <f>IFERROR(IF(B23&lt;&gt;"v",REPT(" ",4)&amp;VLOOKUP(A23,'BS Format'!$C$10:$H$95,5,FALSE),UPPER(VLOOKUP(A23,'BS Format'!$C$10:$H$95,5,FALSE))),"")</f>
        <v xml:space="preserve">    ACCUM DEPR - Vehicles</v>
      </c>
      <c r="F23" s="55">
        <f>IFERROR(IF(OR(B23=0,B23="r"),VLOOKUP(A23,'BS Format'!$C$10:$I$95,7,FALSE),""),"")</f>
        <v>-550</v>
      </c>
      <c r="H23" s="54" t="str">
        <f>IFERROR(IF(D23&lt;&gt;"v",REPT(" ",4)&amp;VLOOKUP(C23,'BS Format'!$C$10:$H$95,5,FALSE),UPPER(VLOOKUP(C23,'BS Format'!$C$10:$H$95,5,FALSE))),"")</f>
        <v/>
      </c>
      <c r="I23" s="55" t="str">
        <f>IFERROR(IF(OR(D23=0,D23="r"),VLOOKUP(C23,'BS Format'!$C$10:$I$95,7,FALSE),""),"")</f>
        <v/>
      </c>
      <c r="J23" s="43"/>
      <c r="K23" s="43"/>
    </row>
    <row r="24" spans="1:11" s="52" customFormat="1" ht="20" customHeight="1" x14ac:dyDescent="0.3">
      <c r="A24" s="77">
        <v>16</v>
      </c>
      <c r="B24" s="60" t="str">
        <f>IFERROR(VLOOKUP(A24,'BS Format'!$C$10:$G$95,3,FALSE),"")</f>
        <v>c</v>
      </c>
      <c r="C24" s="60">
        <v>116</v>
      </c>
      <c r="D24" s="60" t="str">
        <f>IFERROR(VLOOKUP(C24,'BS Format'!$C$10:$G$95,3,FALSE),"")</f>
        <v/>
      </c>
      <c r="E24" s="54" t="str">
        <f>IFERROR(IF(B24&lt;&gt;"v",REPT(" ",4)&amp;VLOOKUP(A24,'BS Format'!$C$10:$H$95,5,FALSE),UPPER(VLOOKUP(A24,'BS Format'!$C$10:$H$95,5,FALSE))),"")</f>
        <v xml:space="preserve">    </v>
      </c>
      <c r="F24" s="55" t="str">
        <f>IFERROR(IF(OR(B24=0,B24="r"),VLOOKUP(A24,'BS Format'!$C$10:$I$95,7,FALSE),""),"")</f>
        <v/>
      </c>
      <c r="H24" s="54" t="str">
        <f>IFERROR(IF(D24&lt;&gt;"v",REPT(" ",4)&amp;VLOOKUP(C24,'BS Format'!$C$10:$H$95,5,FALSE),UPPER(VLOOKUP(C24,'BS Format'!$C$10:$H$95,5,FALSE))),"")</f>
        <v/>
      </c>
      <c r="I24" s="55" t="str">
        <f>IFERROR(IF(OR(D24=0,D24="r"),VLOOKUP(C24,'BS Format'!$C$10:$I$95,7,FALSE),""),"")</f>
        <v/>
      </c>
      <c r="J24" s="43"/>
      <c r="K24" s="43"/>
    </row>
    <row r="25" spans="1:11" s="52" customFormat="1" ht="20" customHeight="1" x14ac:dyDescent="0.3">
      <c r="A25" s="76">
        <v>17</v>
      </c>
      <c r="B25" s="60" t="str">
        <f>IFERROR(VLOOKUP(A25,'BS Format'!$C$10:$G$95,3,FALSE),"")</f>
        <v>r</v>
      </c>
      <c r="C25" s="60">
        <v>117</v>
      </c>
      <c r="D25" s="60" t="str">
        <f>IFERROR(VLOOKUP(C25,'BS Format'!$C$10:$G$95,3,FALSE),"")</f>
        <v>r</v>
      </c>
      <c r="E25" s="54" t="str">
        <f>IFERROR(IF(B25&lt;&gt;"v",REPT(" ",4)&amp;VLOOKUP(A25,'BS Format'!$C$10:$H$95,5,FALSE),UPPER(VLOOKUP(A25,'BS Format'!$C$10:$H$95,5,FALSE))),"")</f>
        <v xml:space="preserve">    TOTAL ASSETS</v>
      </c>
      <c r="F25" s="55">
        <f>IFERROR(IF(OR(B25=0,B25="r"),VLOOKUP(A25,'BS Format'!$C$10:$I$95,7,FALSE),""),"")</f>
        <v>21933.35</v>
      </c>
      <c r="H25" s="54" t="str">
        <f>IFERROR(IF(D25&lt;&gt;"v",REPT(" ",4)&amp;VLOOKUP(C25,'BS Format'!$C$10:$H$95,5,FALSE),UPPER(VLOOKUP(C25,'BS Format'!$C$10:$H$95,5,FALSE))),"")</f>
        <v xml:space="preserve">    TOTAL LIABILITIES</v>
      </c>
      <c r="I25" s="55">
        <f>IFERROR(IF(OR(D25=0,D25="r"),VLOOKUP(C25,'BS Format'!$C$10:$I$95,7,FALSE),""),"")</f>
        <v>21933.35</v>
      </c>
      <c r="J25" s="43"/>
      <c r="K25" s="43"/>
    </row>
    <row r="26" spans="1:11" s="52" customFormat="1" ht="20" customHeight="1" x14ac:dyDescent="0.3">
      <c r="A26" s="77">
        <v>18</v>
      </c>
      <c r="B26" s="60" t="str">
        <f>IFERROR(VLOOKUP(A26,'BS Format'!$C$10:$G$95,3,FALSE),"")</f>
        <v/>
      </c>
      <c r="C26" s="60">
        <v>118</v>
      </c>
      <c r="D26" s="60" t="str">
        <f>IFERROR(VLOOKUP(C26,'BS Format'!$C$10:$G$95,3,FALSE),"")</f>
        <v/>
      </c>
      <c r="E26" s="54" t="str">
        <f>IFERROR(IF(B26&lt;&gt;"v",REPT(" ",4)&amp;VLOOKUP(A26,'BS Format'!$C$10:$H$95,5,FALSE),UPPER(VLOOKUP(A26,'BS Format'!$C$10:$H$95,5,FALSE))),"")</f>
        <v/>
      </c>
      <c r="F26" s="55" t="str">
        <f>IFERROR(IF(OR(B26=0,B26="r"),VLOOKUP(A26,'BS Format'!$C$10:$I$95,7,FALSE),""),"")</f>
        <v/>
      </c>
      <c r="H26" s="54" t="str">
        <f>IFERROR(IF(D26&lt;&gt;"v",REPT(" ",4)&amp;VLOOKUP(C26,'BS Format'!$C$10:$H$95,5,FALSE),UPPER(VLOOKUP(C26,'BS Format'!$C$10:$H$95,5,FALSE))),"")</f>
        <v/>
      </c>
      <c r="I26" s="55" t="str">
        <f>IFERROR(IF(OR(D26=0,D26="r"),VLOOKUP(C26,'BS Format'!$C$10:$I$95,7,FALSE),""),"")</f>
        <v/>
      </c>
      <c r="J26" s="43"/>
      <c r="K26" s="43"/>
    </row>
    <row r="27" spans="1:11" s="52" customFormat="1" ht="20" customHeight="1" x14ac:dyDescent="0.3">
      <c r="A27" s="76">
        <v>19</v>
      </c>
      <c r="B27" s="60" t="str">
        <f>IFERROR(VLOOKUP(A27,'BS Format'!$C$10:$G$95,3,FALSE),"")</f>
        <v/>
      </c>
      <c r="C27" s="60">
        <v>119</v>
      </c>
      <c r="D27" s="60" t="str">
        <f>IFERROR(VLOOKUP(C27,'BS Format'!$C$10:$G$95,3,FALSE),"")</f>
        <v/>
      </c>
      <c r="E27" s="54" t="str">
        <f>IFERROR(IF(B27&lt;&gt;"v",REPT(" ",4)&amp;VLOOKUP(A27,'BS Format'!$C$10:$H$95,5,FALSE),UPPER(VLOOKUP(A27,'BS Format'!$C$10:$H$95,5,FALSE))),"")</f>
        <v/>
      </c>
      <c r="F27" s="55" t="str">
        <f>IFERROR(IF(OR(B27=0,B27="r"),VLOOKUP(A27,'BS Format'!$C$10:$I$95,7,FALSE),""),"")</f>
        <v/>
      </c>
      <c r="H27" s="54" t="str">
        <f>IFERROR(IF(D27&lt;&gt;"v",REPT(" ",4)&amp;VLOOKUP(C27,'BS Format'!$C$10:$H$95,5,FALSE),UPPER(VLOOKUP(C27,'BS Format'!$C$10:$H$95,5,FALSE))),"")</f>
        <v/>
      </c>
      <c r="I27" s="55" t="str">
        <f>IFERROR(IF(OR(D27=0,D27="r"),VLOOKUP(C27,'BS Format'!$C$10:$I$95,7,FALSE),""),"")</f>
        <v/>
      </c>
      <c r="J27" s="43"/>
      <c r="K27" s="43"/>
    </row>
    <row r="28" spans="1:11" s="52" customFormat="1" ht="20" customHeight="1" x14ac:dyDescent="0.3">
      <c r="A28" s="77">
        <v>20</v>
      </c>
      <c r="B28" s="60" t="str">
        <f>IFERROR(VLOOKUP(A28,'BS Format'!$C$10:$G$95,3,FALSE),"")</f>
        <v/>
      </c>
      <c r="C28" s="60">
        <v>120</v>
      </c>
      <c r="D28" s="60" t="str">
        <f>IFERROR(VLOOKUP(C28,'BS Format'!$C$10:$G$95,3,FALSE),"")</f>
        <v/>
      </c>
      <c r="E28" s="54" t="str">
        <f>IFERROR(IF(B28&lt;&gt;"v",REPT(" ",4)&amp;VLOOKUP(A28,'BS Format'!$C$10:$H$95,5,FALSE),UPPER(VLOOKUP(A28,'BS Format'!$C$10:$H$95,5,FALSE))),"")</f>
        <v/>
      </c>
      <c r="F28" s="55" t="str">
        <f>IFERROR(IF(OR(B28=0,B28="r"),VLOOKUP(A28,'BS Format'!$C$10:$I$95,7,FALSE),""),"")</f>
        <v/>
      </c>
      <c r="H28" s="54" t="str">
        <f>IFERROR(IF(D28&lt;&gt;"v",REPT(" ",4)&amp;VLOOKUP(C28,'BS Format'!$C$10:$H$95,5,FALSE),UPPER(VLOOKUP(C28,'BS Format'!$C$10:$H$95,5,FALSE))),"")</f>
        <v/>
      </c>
      <c r="I28" s="55" t="str">
        <f>IFERROR(IF(OR(D28=0,D28="r"),VLOOKUP(C28,'BS Format'!$C$10:$I$95,7,FALSE),""),"")</f>
        <v/>
      </c>
      <c r="J28" s="43"/>
      <c r="K28" s="43"/>
    </row>
    <row r="29" spans="1:11" s="52" customFormat="1" ht="20" customHeight="1" x14ac:dyDescent="0.3">
      <c r="A29" s="76">
        <v>21</v>
      </c>
      <c r="B29" s="60" t="str">
        <f>IFERROR(VLOOKUP(A29,'BS Format'!$C$10:$G$95,3,FALSE),"")</f>
        <v/>
      </c>
      <c r="C29" s="60">
        <v>121</v>
      </c>
      <c r="D29" s="60" t="str">
        <f>IFERROR(VLOOKUP(C29,'BS Format'!$C$10:$G$95,3,FALSE),"")</f>
        <v/>
      </c>
      <c r="E29" s="54" t="str">
        <f>IFERROR(IF(B29&lt;&gt;"v",REPT(" ",4)&amp;VLOOKUP(A29,'BS Format'!$C$10:$H$95,5,FALSE),UPPER(VLOOKUP(A29,'BS Format'!$C$10:$H$95,5,FALSE))),"")</f>
        <v/>
      </c>
      <c r="F29" s="55" t="str">
        <f>IFERROR(IF(OR(B29=0,B29="r"),VLOOKUP(A29,'BS Format'!$C$10:$I$95,7,FALSE),""),"")</f>
        <v/>
      </c>
      <c r="H29" s="54" t="str">
        <f>IFERROR(IF(D29&lt;&gt;"v",REPT(" ",4)&amp;VLOOKUP(C29,'BS Format'!$C$10:$H$95,5,FALSE),UPPER(VLOOKUP(C29,'BS Format'!$C$10:$H$95,5,FALSE))),"")</f>
        <v/>
      </c>
      <c r="I29" s="55" t="str">
        <f>IFERROR(IF(OR(D29=0,D29="r"),VLOOKUP(C29,'BS Format'!$C$10:$I$95,7,FALSE),""),"")</f>
        <v/>
      </c>
      <c r="J29" s="43"/>
      <c r="K29" s="43"/>
    </row>
    <row r="30" spans="1:11" s="52" customFormat="1" ht="20" customHeight="1" x14ac:dyDescent="0.3">
      <c r="A30" s="77">
        <v>22</v>
      </c>
      <c r="B30" s="60" t="str">
        <f>IFERROR(VLOOKUP(A30,'BS Format'!$C$10:$G$95,3,FALSE),"")</f>
        <v/>
      </c>
      <c r="C30" s="60">
        <v>122</v>
      </c>
      <c r="D30" s="60" t="str">
        <f>IFERROR(VLOOKUP(C30,'BS Format'!$C$10:$G$95,3,FALSE),"")</f>
        <v/>
      </c>
      <c r="E30" s="54" t="str">
        <f>IFERROR(IF(B30&lt;&gt;"v",REPT(" ",4)&amp;VLOOKUP(A30,'BS Format'!$C$10:$H$95,5,FALSE),UPPER(VLOOKUP(A30,'BS Format'!$C$10:$H$95,5,FALSE))),"")</f>
        <v/>
      </c>
      <c r="F30" s="55" t="str">
        <f>IFERROR(IF(OR(B30=0,B30="r"),VLOOKUP(A30,'BS Format'!$C$10:$I$95,7,FALSE),""),"")</f>
        <v/>
      </c>
      <c r="H30" s="54" t="str">
        <f>IFERROR(IF(D30&lt;&gt;"v",REPT(" ",4)&amp;VLOOKUP(C30,'BS Format'!$C$10:$H$95,5,FALSE),UPPER(VLOOKUP(C30,'BS Format'!$C$10:$H$95,5,FALSE))),"")</f>
        <v/>
      </c>
      <c r="I30" s="55" t="str">
        <f>IFERROR(IF(OR(D30=0,D30="r"),VLOOKUP(C30,'BS Format'!$C$10:$I$95,7,FALSE),""),"")</f>
        <v/>
      </c>
      <c r="J30" s="43"/>
      <c r="K30" s="43"/>
    </row>
    <row r="31" spans="1:11" s="52" customFormat="1" ht="20" customHeight="1" x14ac:dyDescent="0.3">
      <c r="A31" s="76">
        <v>23</v>
      </c>
      <c r="B31" s="60" t="str">
        <f>IFERROR(VLOOKUP(A31,'BS Format'!$C$10:$G$95,3,FALSE),"")</f>
        <v/>
      </c>
      <c r="C31" s="60">
        <v>123</v>
      </c>
      <c r="D31" s="60" t="str">
        <f>IFERROR(VLOOKUP(C31,'BS Format'!$C$10:$G$95,3,FALSE),"")</f>
        <v/>
      </c>
      <c r="E31" s="54" t="str">
        <f>IFERROR(IF(B31&lt;&gt;"v",REPT(" ",4)&amp;VLOOKUP(A31,'BS Format'!$C$10:$H$95,5,FALSE),UPPER(VLOOKUP(A31,'BS Format'!$C$10:$H$95,5,FALSE))),"")</f>
        <v/>
      </c>
      <c r="F31" s="55" t="str">
        <f>IFERROR(IF(OR(B31=0,B31="r"),VLOOKUP(A31,'BS Format'!$C$10:$I$95,7,FALSE),""),"")</f>
        <v/>
      </c>
      <c r="H31" s="54" t="str">
        <f>IFERROR(IF(D31&lt;&gt;"v",REPT(" ",4)&amp;VLOOKUP(C31,'BS Format'!$C$10:$H$95,5,FALSE),UPPER(VLOOKUP(C31,'BS Format'!$C$10:$H$95,5,FALSE))),"")</f>
        <v/>
      </c>
      <c r="I31" s="55" t="str">
        <f>IFERROR(IF(OR(D31=0,D31="r"),VLOOKUP(C31,'BS Format'!$C$10:$I$95,7,FALSE),""),"")</f>
        <v/>
      </c>
      <c r="J31" s="43"/>
      <c r="K31" s="43"/>
    </row>
    <row r="32" spans="1:11" s="52" customFormat="1" ht="20" customHeight="1" x14ac:dyDescent="0.3">
      <c r="A32" s="77">
        <v>24</v>
      </c>
      <c r="B32" s="60" t="str">
        <f>IFERROR(VLOOKUP(A32,'BS Format'!$C$10:$G$95,3,FALSE),"")</f>
        <v/>
      </c>
      <c r="C32" s="60">
        <v>124</v>
      </c>
      <c r="D32" s="60" t="str">
        <f>IFERROR(VLOOKUP(C32,'BS Format'!$C$10:$G$95,3,FALSE),"")</f>
        <v/>
      </c>
      <c r="E32" s="54" t="str">
        <f>IFERROR(IF(B32&lt;&gt;"v",REPT(" ",4)&amp;VLOOKUP(A32,'BS Format'!$C$10:$H$95,5,FALSE),UPPER(VLOOKUP(A32,'BS Format'!$C$10:$H$95,5,FALSE))),"")</f>
        <v/>
      </c>
      <c r="F32" s="55" t="str">
        <f>IFERROR(IF(OR(B32=0,B32="r"),VLOOKUP(A32,'BS Format'!$C$10:$I$95,7,FALSE),""),"")</f>
        <v/>
      </c>
      <c r="H32" s="54" t="str">
        <f>IFERROR(IF(D32&lt;&gt;"v",REPT(" ",4)&amp;VLOOKUP(C32,'BS Format'!$C$10:$H$95,5,FALSE),UPPER(VLOOKUP(C32,'BS Format'!$C$10:$H$95,5,FALSE))),"")</f>
        <v/>
      </c>
      <c r="I32" s="55" t="str">
        <f>IFERROR(IF(OR(D32=0,D32="r"),VLOOKUP(C32,'BS Format'!$C$10:$I$95,7,FALSE),""),"")</f>
        <v/>
      </c>
      <c r="J32" s="43"/>
      <c r="K32" s="43"/>
    </row>
    <row r="33" spans="1:11" s="52" customFormat="1" ht="20" customHeight="1" x14ac:dyDescent="0.3">
      <c r="A33" s="76">
        <v>25</v>
      </c>
      <c r="B33" s="60" t="str">
        <f>IFERROR(VLOOKUP(A33,'BS Format'!$C$10:$G$95,3,FALSE),"")</f>
        <v/>
      </c>
      <c r="C33" s="60">
        <v>125</v>
      </c>
      <c r="D33" s="60" t="str">
        <f>IFERROR(VLOOKUP(C33,'BS Format'!$C$10:$G$95,3,FALSE),"")</f>
        <v/>
      </c>
      <c r="E33" s="54" t="str">
        <f>IFERROR(IF(B33&lt;&gt;"v",REPT(" ",4)&amp;VLOOKUP(A33,'BS Format'!$C$10:$H$95,5,FALSE),UPPER(VLOOKUP(A33,'BS Format'!$C$10:$H$95,5,FALSE))),"")</f>
        <v/>
      </c>
      <c r="F33" s="55" t="str">
        <f>IFERROR(IF(OR(B33=0,B33="r"),VLOOKUP(A33,'BS Format'!$C$10:$I$95,7,FALSE),""),"")</f>
        <v/>
      </c>
      <c r="H33" s="54" t="str">
        <f>IFERROR(IF(D33&lt;&gt;"v",REPT(" ",4)&amp;VLOOKUP(C33,'BS Format'!$C$10:$H$95,5,FALSE),UPPER(VLOOKUP(C33,'BS Format'!$C$10:$H$95,5,FALSE))),"")</f>
        <v/>
      </c>
      <c r="I33" s="55" t="str">
        <f>IFERROR(IF(OR(D33=0,D33="r"),VLOOKUP(C33,'BS Format'!$C$10:$I$95,7,FALSE),""),"")</f>
        <v/>
      </c>
      <c r="J33" s="43"/>
      <c r="K33" s="43"/>
    </row>
    <row r="34" spans="1:11" s="52" customFormat="1" ht="20" customHeight="1" x14ac:dyDescent="0.3">
      <c r="A34" s="77">
        <v>26</v>
      </c>
      <c r="B34" s="60" t="str">
        <f>IFERROR(VLOOKUP(A34,'BS Format'!$C$10:$G$95,3,FALSE),"")</f>
        <v/>
      </c>
      <c r="C34" s="60">
        <v>126</v>
      </c>
      <c r="D34" s="60" t="str">
        <f>IFERROR(VLOOKUP(C34,'BS Format'!$C$10:$G$95,3,FALSE),"")</f>
        <v/>
      </c>
      <c r="E34" s="54" t="str">
        <f>IFERROR(IF(B34&lt;&gt;"v",REPT(" ",4)&amp;VLOOKUP(A34,'BS Format'!$C$10:$H$95,5,FALSE),UPPER(VLOOKUP(A34,'BS Format'!$C$10:$H$95,5,FALSE))),"")</f>
        <v/>
      </c>
      <c r="F34" s="55" t="str">
        <f>IFERROR(IF(OR(B34=0,B34="r"),VLOOKUP(A34,'BS Format'!$C$10:$I$95,7,FALSE),""),"")</f>
        <v/>
      </c>
      <c r="H34" s="54" t="str">
        <f>IFERROR(IF(D34&lt;&gt;"v",REPT(" ",4)&amp;VLOOKUP(C34,'BS Format'!$C$10:$H$95,5,FALSE),UPPER(VLOOKUP(C34,'BS Format'!$C$10:$H$95,5,FALSE))),"")</f>
        <v/>
      </c>
      <c r="I34" s="55" t="str">
        <f>IFERROR(IF(OR(D34=0,D34="r"),VLOOKUP(C34,'BS Format'!$C$10:$I$95,7,FALSE),""),"")</f>
        <v/>
      </c>
      <c r="J34" s="43"/>
      <c r="K34" s="43"/>
    </row>
    <row r="35" spans="1:11" s="52" customFormat="1" ht="20" customHeight="1" x14ac:dyDescent="0.3">
      <c r="A35" s="76">
        <v>27</v>
      </c>
      <c r="B35" s="60" t="str">
        <f>IFERROR(VLOOKUP(A35,'BS Format'!$C$10:$G$95,3,FALSE),"")</f>
        <v/>
      </c>
      <c r="C35" s="60">
        <v>127</v>
      </c>
      <c r="D35" s="60" t="str">
        <f>IFERROR(VLOOKUP(C35,'BS Format'!$C$10:$G$95,3,FALSE),"")</f>
        <v/>
      </c>
      <c r="E35" s="54" t="str">
        <f>IFERROR(IF(B35&lt;&gt;"v",REPT(" ",4)&amp;VLOOKUP(A35,'BS Format'!$C$10:$H$95,5,FALSE),UPPER(VLOOKUP(A35,'BS Format'!$C$10:$H$95,5,FALSE))),"")</f>
        <v/>
      </c>
      <c r="F35" s="55" t="str">
        <f>IFERROR(IF(OR(B35=0,B35="r"),VLOOKUP(A35,'BS Format'!$C$10:$I$95,7,FALSE),""),"")</f>
        <v/>
      </c>
      <c r="H35" s="54" t="str">
        <f>IFERROR(IF(D35&lt;&gt;"v",REPT(" ",4)&amp;VLOOKUP(C35,'BS Format'!$C$10:$H$95,5,FALSE),UPPER(VLOOKUP(C35,'BS Format'!$C$10:$H$95,5,FALSE))),"")</f>
        <v/>
      </c>
      <c r="I35" s="55" t="str">
        <f>IFERROR(IF(OR(D35=0,D35="r"),VLOOKUP(C35,'BS Format'!$C$10:$I$95,7,FALSE),""),"")</f>
        <v/>
      </c>
      <c r="J35" s="43"/>
      <c r="K35" s="43"/>
    </row>
    <row r="36" spans="1:11" s="52" customFormat="1" ht="20" customHeight="1" x14ac:dyDescent="0.3">
      <c r="A36" s="77">
        <v>28</v>
      </c>
      <c r="B36" s="60" t="str">
        <f>IFERROR(VLOOKUP(A36,'BS Format'!$C$10:$G$95,3,FALSE),"")</f>
        <v/>
      </c>
      <c r="C36" s="60">
        <v>128</v>
      </c>
      <c r="D36" s="60" t="str">
        <f>IFERROR(VLOOKUP(C36,'BS Format'!$C$10:$G$95,3,FALSE),"")</f>
        <v/>
      </c>
      <c r="E36" s="54" t="str">
        <f>IFERROR(IF(B36&lt;&gt;"v",REPT(" ",4)&amp;VLOOKUP(A36,'BS Format'!$C$10:$H$95,5,FALSE),UPPER(VLOOKUP(A36,'BS Format'!$C$10:$H$95,5,FALSE))),"")</f>
        <v/>
      </c>
      <c r="F36" s="55" t="str">
        <f>IFERROR(IF(OR(B36=0,B36="r"),VLOOKUP(A36,'BS Format'!$C$10:$I$95,7,FALSE),""),"")</f>
        <v/>
      </c>
      <c r="H36" s="54" t="str">
        <f>IFERROR(IF(D36&lt;&gt;"v",REPT(" ",4)&amp;VLOOKUP(C36,'BS Format'!$C$10:$H$95,5,FALSE),UPPER(VLOOKUP(C36,'BS Format'!$C$10:$H$95,5,FALSE))),"")</f>
        <v/>
      </c>
      <c r="I36" s="55" t="str">
        <f>IFERROR(IF(OR(D36=0,D36="r"),VLOOKUP(C36,'BS Format'!$C$10:$I$95,7,FALSE),""),"")</f>
        <v/>
      </c>
      <c r="J36" s="43"/>
      <c r="K36" s="43"/>
    </row>
    <row r="37" spans="1:11" s="52" customFormat="1" ht="20" customHeight="1" x14ac:dyDescent="0.3">
      <c r="A37" s="76">
        <v>29</v>
      </c>
      <c r="B37" s="60" t="str">
        <f>IFERROR(VLOOKUP(A37,'BS Format'!$C$10:$G$95,3,FALSE),"")</f>
        <v/>
      </c>
      <c r="C37" s="60">
        <v>129</v>
      </c>
      <c r="D37" s="60" t="str">
        <f>IFERROR(VLOOKUP(C37,'BS Format'!$C$10:$G$95,3,FALSE),"")</f>
        <v/>
      </c>
      <c r="E37" s="54" t="str">
        <f>IFERROR(IF(B37&lt;&gt;"v",REPT(" ",4)&amp;VLOOKUP(A37,'BS Format'!$C$10:$H$95,5,FALSE),UPPER(VLOOKUP(A37,'BS Format'!$C$10:$H$95,5,FALSE))),"")</f>
        <v/>
      </c>
      <c r="F37" s="55" t="str">
        <f>IFERROR(IF(OR(B37=0,B37="r"),VLOOKUP(A37,'BS Format'!$C$10:$I$95,7,FALSE),""),"")</f>
        <v/>
      </c>
      <c r="H37" s="54" t="str">
        <f>IFERROR(IF(D37&lt;&gt;"v",REPT(" ",4)&amp;VLOOKUP(C37,'BS Format'!$C$10:$H$95,5,FALSE),UPPER(VLOOKUP(C37,'BS Format'!$C$10:$H$95,5,FALSE))),"")</f>
        <v/>
      </c>
      <c r="I37" s="55" t="str">
        <f>IFERROR(IF(OR(D37=0,D37="r"),VLOOKUP(C37,'BS Format'!$C$10:$I$95,7,FALSE),""),"")</f>
        <v/>
      </c>
      <c r="J37" s="43"/>
      <c r="K37" s="43"/>
    </row>
    <row r="38" spans="1:11" s="52" customFormat="1" ht="20" customHeight="1" x14ac:dyDescent="0.3">
      <c r="A38" s="77">
        <v>30</v>
      </c>
      <c r="B38" s="60" t="str">
        <f>IFERROR(VLOOKUP(A38,'BS Format'!$C$10:$G$95,3,FALSE),"")</f>
        <v/>
      </c>
      <c r="C38" s="60">
        <v>130</v>
      </c>
      <c r="D38" s="60" t="str">
        <f>IFERROR(VLOOKUP(C38,'BS Format'!$C$10:$G$95,3,FALSE),"")</f>
        <v/>
      </c>
      <c r="E38" s="54" t="str">
        <f>IFERROR(IF(B38&lt;&gt;"v",REPT(" ",4)&amp;VLOOKUP(A38,'BS Format'!$C$10:$H$95,5,FALSE),UPPER(VLOOKUP(A38,'BS Format'!$C$10:$H$95,5,FALSE))),"")</f>
        <v/>
      </c>
      <c r="F38" s="55" t="str">
        <f>IFERROR(IF(OR(B38=0,B38="r"),VLOOKUP(A38,'BS Format'!$C$10:$I$95,7,FALSE),""),"")</f>
        <v/>
      </c>
      <c r="H38" s="54" t="str">
        <f>IFERROR(IF(D38&lt;&gt;"v",REPT(" ",4)&amp;VLOOKUP(C38,'BS Format'!$C$10:$H$95,5,FALSE),UPPER(VLOOKUP(C38,'BS Format'!$C$10:$H$95,5,FALSE))),"")</f>
        <v/>
      </c>
      <c r="I38" s="55" t="str">
        <f>IFERROR(IF(OR(D38=0,D38="r"),VLOOKUP(C38,'BS Format'!$C$10:$I$95,7,FALSE),""),"")</f>
        <v/>
      </c>
      <c r="J38" s="43"/>
      <c r="K38" s="43"/>
    </row>
    <row r="39" spans="1:11" s="52" customFormat="1" ht="20" customHeight="1" x14ac:dyDescent="0.3">
      <c r="A39" s="76">
        <v>31</v>
      </c>
      <c r="B39" s="60" t="str">
        <f>IFERROR(VLOOKUP(A39,'BS Format'!$C$10:$G$95,3,FALSE),"")</f>
        <v/>
      </c>
      <c r="C39" s="60">
        <v>131</v>
      </c>
      <c r="D39" s="60" t="str">
        <f>IFERROR(VLOOKUP(C39,'BS Format'!$C$10:$G$95,3,FALSE),"")</f>
        <v/>
      </c>
      <c r="E39" s="54" t="str">
        <f>IFERROR(IF(B39&lt;&gt;"v",REPT(" ",4)&amp;VLOOKUP(A39,'BS Format'!$C$10:$H$95,5,FALSE),UPPER(VLOOKUP(A39,'BS Format'!$C$10:$H$95,5,FALSE))),"")</f>
        <v/>
      </c>
      <c r="F39" s="55" t="str">
        <f>IFERROR(IF(OR(B39=0,B39="r"),VLOOKUP(A39,'BS Format'!$C$10:$I$95,7,FALSE),""),"")</f>
        <v/>
      </c>
      <c r="H39" s="54" t="str">
        <f>IFERROR(IF(D39&lt;&gt;"v",REPT(" ",4)&amp;VLOOKUP(C39,'BS Format'!$C$10:$H$95,5,FALSE),UPPER(VLOOKUP(C39,'BS Format'!$C$10:$H$95,5,FALSE))),"")</f>
        <v/>
      </c>
      <c r="I39" s="55" t="str">
        <f>IFERROR(IF(OR(D39=0,D39="r"),VLOOKUP(C39,'BS Format'!$C$10:$I$95,7,FALSE),""),"")</f>
        <v/>
      </c>
      <c r="J39" s="43"/>
      <c r="K39" s="43"/>
    </row>
    <row r="40" spans="1:11" s="52" customFormat="1" ht="20" customHeight="1" x14ac:dyDescent="0.3">
      <c r="A40" s="77">
        <v>32</v>
      </c>
      <c r="B40" s="60" t="str">
        <f>IFERROR(VLOOKUP(A40,'BS Format'!$C$10:$G$95,3,FALSE),"")</f>
        <v/>
      </c>
      <c r="C40" s="60">
        <v>132</v>
      </c>
      <c r="D40" s="60" t="str">
        <f>IFERROR(VLOOKUP(C40,'BS Format'!$C$10:$G$95,3,FALSE),"")</f>
        <v/>
      </c>
      <c r="E40" s="54" t="str">
        <f>IFERROR(IF(B40&lt;&gt;"v",REPT(" ",4)&amp;VLOOKUP(A40,'BS Format'!$C$10:$H$95,5,FALSE),UPPER(VLOOKUP(A40,'BS Format'!$C$10:$H$95,5,FALSE))),"")</f>
        <v/>
      </c>
      <c r="F40" s="55" t="str">
        <f>IFERROR(IF(OR(B40=0,B40="r"),VLOOKUP(A40,'BS Format'!$C$10:$I$95,7,FALSE),""),"")</f>
        <v/>
      </c>
      <c r="H40" s="54" t="str">
        <f>IFERROR(IF(D40&lt;&gt;"v",REPT(" ",4)&amp;VLOOKUP(C40,'BS Format'!$C$10:$H$95,5,FALSE),UPPER(VLOOKUP(C40,'BS Format'!$C$10:$H$95,5,FALSE))),"")</f>
        <v/>
      </c>
      <c r="I40" s="55" t="str">
        <f>IFERROR(IF(OR(D40=0,D40="r"),VLOOKUP(C40,'BS Format'!$C$10:$I$95,7,FALSE),""),"")</f>
        <v/>
      </c>
      <c r="J40" s="43"/>
      <c r="K40" s="43"/>
    </row>
    <row r="41" spans="1:11" s="52" customFormat="1" ht="20" customHeight="1" x14ac:dyDescent="0.3">
      <c r="A41" s="76">
        <v>33</v>
      </c>
      <c r="B41" s="60" t="str">
        <f>IFERROR(VLOOKUP(A41,'BS Format'!$C$10:$G$95,3,FALSE),"")</f>
        <v/>
      </c>
      <c r="C41" s="60">
        <v>133</v>
      </c>
      <c r="D41" s="60" t="str">
        <f>IFERROR(VLOOKUP(C41,'BS Format'!$C$10:$G$95,3,FALSE),"")</f>
        <v/>
      </c>
      <c r="E41" s="54" t="str">
        <f>IFERROR(IF(B41&lt;&gt;"v",REPT(" ",4)&amp;VLOOKUP(A41,'BS Format'!$C$10:$H$95,5,FALSE),UPPER(VLOOKUP(A41,'BS Format'!$C$10:$H$95,5,FALSE))),"")</f>
        <v/>
      </c>
      <c r="F41" s="55" t="str">
        <f>IFERROR(IF(OR(B41=0,B41="r"),VLOOKUP(A41,'BS Format'!$C$10:$I$95,7,FALSE),""),"")</f>
        <v/>
      </c>
      <c r="H41" s="54" t="str">
        <f>IFERROR(IF(D41&lt;&gt;"v",REPT(" ",4)&amp;VLOOKUP(C41,'BS Format'!$C$10:$H$95,5,FALSE),UPPER(VLOOKUP(C41,'BS Format'!$C$10:$H$95,5,FALSE))),"")</f>
        <v/>
      </c>
      <c r="I41" s="55" t="str">
        <f>IFERROR(IF(OR(D41=0,D41="r"),VLOOKUP(C41,'BS Format'!$C$10:$I$95,7,FALSE),""),"")</f>
        <v/>
      </c>
      <c r="J41" s="43"/>
      <c r="K41" s="43"/>
    </row>
    <row r="42" spans="1:11" s="52" customFormat="1" ht="20" customHeight="1" x14ac:dyDescent="0.3">
      <c r="A42" s="77">
        <v>34</v>
      </c>
      <c r="B42" s="60" t="str">
        <f>IFERROR(VLOOKUP(A42,'BS Format'!$C$10:$G$95,3,FALSE),"")</f>
        <v/>
      </c>
      <c r="C42" s="60">
        <v>134</v>
      </c>
      <c r="D42" s="60" t="str">
        <f>IFERROR(VLOOKUP(C42,'BS Format'!$C$10:$G$95,3,FALSE),"")</f>
        <v/>
      </c>
      <c r="E42" s="54" t="str">
        <f>IFERROR(IF(B42&lt;&gt;"v",REPT(" ",4)&amp;VLOOKUP(A42,'BS Format'!$C$10:$H$95,5,FALSE),UPPER(VLOOKUP(A42,'BS Format'!$C$10:$H$95,5,FALSE))),"")</f>
        <v/>
      </c>
      <c r="F42" s="55" t="str">
        <f>IFERROR(IF(OR(B42=0,B42="r"),VLOOKUP(A42,'BS Format'!$C$10:$I$95,7,FALSE),""),"")</f>
        <v/>
      </c>
      <c r="H42" s="54" t="str">
        <f>IFERROR(IF(D42&lt;&gt;"v",REPT(" ",4)&amp;VLOOKUP(C42,'BS Format'!$C$10:$H$95,5,FALSE),UPPER(VLOOKUP(C42,'BS Format'!$C$10:$H$95,5,FALSE))),"")</f>
        <v/>
      </c>
      <c r="I42" s="55" t="str">
        <f>IFERROR(IF(OR(D42=0,D42="r"),VLOOKUP(C42,'BS Format'!$C$10:$I$95,7,FALSE),""),"")</f>
        <v/>
      </c>
      <c r="J42" s="43"/>
      <c r="K42" s="43"/>
    </row>
    <row r="43" spans="1:11" s="52" customFormat="1" ht="20" customHeight="1" x14ac:dyDescent="0.3">
      <c r="A43" s="76">
        <v>35</v>
      </c>
      <c r="B43" s="60" t="str">
        <f>IFERROR(VLOOKUP(A43,'BS Format'!$C$10:$G$95,3,FALSE),"")</f>
        <v/>
      </c>
      <c r="C43" s="60">
        <v>135</v>
      </c>
      <c r="D43" s="60" t="str">
        <f>IFERROR(VLOOKUP(C43,'BS Format'!$C$10:$G$95,3,FALSE),"")</f>
        <v/>
      </c>
      <c r="E43" s="54" t="str">
        <f>IFERROR(IF(B43&lt;&gt;"v",REPT(" ",4)&amp;VLOOKUP(A43,'BS Format'!$C$10:$H$95,5,FALSE),UPPER(VLOOKUP(A43,'BS Format'!$C$10:$H$95,5,FALSE))),"")</f>
        <v/>
      </c>
      <c r="F43" s="55" t="str">
        <f>IFERROR(IF(OR(B43=0,B43="r"),VLOOKUP(A43,'BS Format'!$C$10:$I$95,7,FALSE),""),"")</f>
        <v/>
      </c>
      <c r="H43" s="54" t="str">
        <f>IFERROR(IF(D43&lt;&gt;"v",REPT(" ",4)&amp;VLOOKUP(C43,'BS Format'!$C$10:$H$95,5,FALSE),UPPER(VLOOKUP(C43,'BS Format'!$C$10:$H$95,5,FALSE))),"")</f>
        <v/>
      </c>
      <c r="I43" s="55" t="str">
        <f>IFERROR(IF(OR(D43=0,D43="r"),VLOOKUP(C43,'BS Format'!$C$10:$I$95,7,FALSE),""),"")</f>
        <v/>
      </c>
      <c r="J43" s="43"/>
      <c r="K43" s="43"/>
    </row>
    <row r="44" spans="1:11" s="52" customFormat="1" ht="20" customHeight="1" x14ac:dyDescent="0.3">
      <c r="A44" s="77">
        <v>36</v>
      </c>
      <c r="B44" s="60" t="str">
        <f>IFERROR(VLOOKUP(A44,'BS Format'!$C$10:$G$95,3,FALSE),"")</f>
        <v/>
      </c>
      <c r="C44" s="60">
        <v>136</v>
      </c>
      <c r="D44" s="60" t="str">
        <f>IFERROR(VLOOKUP(C44,'BS Format'!$C$10:$G$95,3,FALSE),"")</f>
        <v/>
      </c>
      <c r="E44" s="54" t="str">
        <f>IFERROR(IF(B44&lt;&gt;"v",REPT(" ",4)&amp;VLOOKUP(A44,'BS Format'!$C$10:$H$95,5,FALSE),UPPER(VLOOKUP(A44,'BS Format'!$C$10:$H$95,5,FALSE))),"")</f>
        <v/>
      </c>
      <c r="F44" s="55" t="str">
        <f>IFERROR(IF(OR(B44=0,B44="r"),VLOOKUP(A44,'BS Format'!$C$10:$I$95,7,FALSE),""),"")</f>
        <v/>
      </c>
      <c r="H44" s="54" t="str">
        <f>IFERROR(IF(D44&lt;&gt;"v",REPT(" ",4)&amp;VLOOKUP(C44,'BS Format'!$C$10:$H$95,5,FALSE),UPPER(VLOOKUP(C44,'BS Format'!$C$10:$H$95,5,FALSE))),"")</f>
        <v/>
      </c>
      <c r="I44" s="55" t="str">
        <f>IFERROR(IF(OR(D44=0,D44="r"),VLOOKUP(C44,'BS Format'!$C$10:$I$95,7,FALSE),""),"")</f>
        <v/>
      </c>
      <c r="J44" s="43"/>
      <c r="K44" s="43"/>
    </row>
    <row r="45" spans="1:11" s="52" customFormat="1" ht="20" customHeight="1" x14ac:dyDescent="0.3">
      <c r="A45" s="76">
        <v>37</v>
      </c>
      <c r="B45" s="60" t="str">
        <f>IFERROR(VLOOKUP(A45,'BS Format'!$C$10:$G$95,3,FALSE),"")</f>
        <v/>
      </c>
      <c r="C45" s="60">
        <v>137</v>
      </c>
      <c r="D45" s="60" t="str">
        <f>IFERROR(VLOOKUP(C45,'BS Format'!$C$10:$G$95,3,FALSE),"")</f>
        <v/>
      </c>
      <c r="E45" s="54" t="str">
        <f>IFERROR(IF(B45&lt;&gt;"v",REPT(" ",4)&amp;VLOOKUP(A45,'BS Format'!$C$10:$H$95,5,FALSE),UPPER(VLOOKUP(A45,'BS Format'!$C$10:$H$95,5,FALSE))),"")</f>
        <v/>
      </c>
      <c r="F45" s="55" t="str">
        <f>IFERROR(IF(OR(B45=0,B45="r"),VLOOKUP(A45,'BS Format'!$C$10:$I$95,7,FALSE),""),"")</f>
        <v/>
      </c>
      <c r="H45" s="54" t="str">
        <f>IFERROR(IF(D45&lt;&gt;"v",REPT(" ",4)&amp;VLOOKUP(C45,'BS Format'!$C$10:$H$95,5,FALSE),UPPER(VLOOKUP(C45,'BS Format'!$C$10:$H$95,5,FALSE))),"")</f>
        <v/>
      </c>
      <c r="I45" s="55" t="str">
        <f>IFERROR(IF(OR(D45=0,D45="r"),VLOOKUP(C45,'BS Format'!$C$10:$I$95,7,FALSE),""),"")</f>
        <v/>
      </c>
      <c r="J45" s="43"/>
      <c r="K45" s="43"/>
    </row>
    <row r="46" spans="1:11" s="52" customFormat="1" ht="20" customHeight="1" x14ac:dyDescent="0.3">
      <c r="A46" s="77">
        <v>38</v>
      </c>
      <c r="B46" s="60" t="str">
        <f>IFERROR(VLOOKUP(A46,'BS Format'!$C$10:$G$95,3,FALSE),"")</f>
        <v/>
      </c>
      <c r="C46" s="60">
        <v>138</v>
      </c>
      <c r="D46" s="60" t="str">
        <f>IFERROR(VLOOKUP(C46,'BS Format'!$C$10:$G$95,3,FALSE),"")</f>
        <v/>
      </c>
      <c r="E46" s="54" t="str">
        <f>IFERROR(IF(B46&lt;&gt;"v",REPT(" ",4)&amp;VLOOKUP(A46,'BS Format'!$C$10:$H$95,5,FALSE),UPPER(VLOOKUP(A46,'BS Format'!$C$10:$H$95,5,FALSE))),"")</f>
        <v/>
      </c>
      <c r="F46" s="55" t="str">
        <f>IFERROR(IF(OR(B46=0,B46="r"),VLOOKUP(A46,'BS Format'!$C$10:$I$95,7,FALSE),""),"")</f>
        <v/>
      </c>
      <c r="H46" s="54" t="str">
        <f>IFERROR(IF(D46&lt;&gt;"v",REPT(" ",4)&amp;VLOOKUP(C46,'BS Format'!$C$10:$H$95,5,FALSE),UPPER(VLOOKUP(C46,'BS Format'!$C$10:$H$95,5,FALSE))),"")</f>
        <v/>
      </c>
      <c r="I46" s="55" t="str">
        <f>IFERROR(IF(OR(D46=0,D46="r"),VLOOKUP(C46,'BS Format'!$C$10:$I$95,7,FALSE),""),"")</f>
        <v/>
      </c>
      <c r="J46" s="43"/>
      <c r="K46" s="43"/>
    </row>
    <row r="47" spans="1:11" s="52" customFormat="1" ht="20" customHeight="1" x14ac:dyDescent="0.3">
      <c r="A47" s="76">
        <v>39</v>
      </c>
      <c r="B47" s="60" t="str">
        <f>IFERROR(VLOOKUP(A47,'BS Format'!$C$10:$G$95,3,FALSE),"")</f>
        <v/>
      </c>
      <c r="C47" s="60">
        <v>139</v>
      </c>
      <c r="D47" s="60" t="str">
        <f>IFERROR(VLOOKUP(C47,'BS Format'!$C$10:$G$95,3,FALSE),"")</f>
        <v/>
      </c>
      <c r="E47" s="54" t="str">
        <f>IFERROR(IF(B47&lt;&gt;"v",REPT(" ",4)&amp;VLOOKUP(A47,'BS Format'!$C$10:$H$95,5,FALSE),UPPER(VLOOKUP(A47,'BS Format'!$C$10:$H$95,5,FALSE))),"")</f>
        <v/>
      </c>
      <c r="F47" s="55" t="str">
        <f>IFERROR(IF(OR(B47=0,B47="r"),VLOOKUP(A47,'BS Format'!$C$10:$I$95,7,FALSE),""),"")</f>
        <v/>
      </c>
      <c r="H47" s="54" t="str">
        <f>IFERROR(IF(D47&lt;&gt;"v",REPT(" ",4)&amp;VLOOKUP(C47,'BS Format'!$C$10:$H$95,5,FALSE),UPPER(VLOOKUP(C47,'BS Format'!$C$10:$H$95,5,FALSE))),"")</f>
        <v/>
      </c>
      <c r="I47" s="55" t="str">
        <f>IFERROR(IF(OR(D47=0,D47="r"),VLOOKUP(C47,'BS Format'!$C$10:$I$95,7,FALSE),""),"")</f>
        <v/>
      </c>
      <c r="J47" s="43"/>
      <c r="K47" s="43"/>
    </row>
    <row r="48" spans="1:11" s="52" customFormat="1" ht="20" customHeight="1" x14ac:dyDescent="0.3">
      <c r="A48" s="77">
        <v>40</v>
      </c>
      <c r="B48" s="60" t="str">
        <f>IFERROR(VLOOKUP(A48,'BS Format'!$C$10:$G$95,3,FALSE),"")</f>
        <v/>
      </c>
      <c r="C48" s="60">
        <v>140</v>
      </c>
      <c r="D48" s="60" t="str">
        <f>IFERROR(VLOOKUP(C48,'BS Format'!$C$10:$G$95,3,FALSE),"")</f>
        <v/>
      </c>
      <c r="E48" s="54" t="str">
        <f>IFERROR(IF(B48&lt;&gt;"v",REPT(" ",4)&amp;VLOOKUP(A48,'BS Format'!$C$10:$H$95,5,FALSE),UPPER(VLOOKUP(A48,'BS Format'!$C$10:$H$95,5,FALSE))),"")</f>
        <v/>
      </c>
      <c r="F48" s="55" t="str">
        <f>IFERROR(IF(OR(B48=0,B48="r"),VLOOKUP(A48,'BS Format'!$C$10:$I$95,7,FALSE),""),"")</f>
        <v/>
      </c>
      <c r="H48" s="54" t="str">
        <f>IFERROR(IF(D48&lt;&gt;"v",REPT(" ",4)&amp;VLOOKUP(C48,'BS Format'!$C$10:$H$95,5,FALSE),UPPER(VLOOKUP(C48,'BS Format'!$C$10:$H$95,5,FALSE))),"")</f>
        <v/>
      </c>
      <c r="I48" s="55" t="str">
        <f>IFERROR(IF(OR(D48=0,D48="r"),VLOOKUP(C48,'BS Format'!$C$10:$I$95,7,FALSE),""),"")</f>
        <v/>
      </c>
      <c r="J48" s="43"/>
      <c r="K48" s="43"/>
    </row>
    <row r="49" spans="1:11" s="52" customFormat="1" ht="20" customHeight="1" x14ac:dyDescent="0.3">
      <c r="A49" s="76">
        <v>41</v>
      </c>
      <c r="B49" s="60" t="str">
        <f>IFERROR(VLOOKUP(A49,'BS Format'!$C$10:$G$95,3,FALSE),"")</f>
        <v/>
      </c>
      <c r="C49" s="60">
        <v>141</v>
      </c>
      <c r="D49" s="60" t="str">
        <f>IFERROR(VLOOKUP(C49,'BS Format'!$C$10:$G$95,3,FALSE),"")</f>
        <v/>
      </c>
      <c r="E49" s="54" t="str">
        <f>IFERROR(IF(B49&lt;&gt;"v",REPT(" ",4)&amp;VLOOKUP(A49,'BS Format'!$C$10:$H$95,5,FALSE),UPPER(VLOOKUP(A49,'BS Format'!$C$10:$H$95,5,FALSE))),"")</f>
        <v/>
      </c>
      <c r="F49" s="55" t="str">
        <f>IFERROR(IF(OR(B49=0,B49="r"),VLOOKUP(A49,'BS Format'!$C$10:$I$95,7,FALSE),""),"")</f>
        <v/>
      </c>
      <c r="H49" s="54" t="str">
        <f>IFERROR(IF(D49&lt;&gt;"v",REPT(" ",4)&amp;VLOOKUP(C49,'BS Format'!$C$10:$H$95,5,FALSE),UPPER(VLOOKUP(C49,'BS Format'!$C$10:$H$95,5,FALSE))),"")</f>
        <v/>
      </c>
      <c r="I49" s="55" t="str">
        <f>IFERROR(IF(OR(D49=0,D49="r"),VLOOKUP(C49,'BS Format'!$C$10:$I$95,7,FALSE),""),"")</f>
        <v/>
      </c>
      <c r="J49" s="43"/>
      <c r="K49" s="43"/>
    </row>
    <row r="50" spans="1:11" s="52" customFormat="1" ht="20" customHeight="1" x14ac:dyDescent="0.3">
      <c r="A50" s="77">
        <v>42</v>
      </c>
      <c r="B50" s="60" t="str">
        <f>IFERROR(VLOOKUP(A50,'BS Format'!$C$10:$G$95,3,FALSE),"")</f>
        <v/>
      </c>
      <c r="C50" s="60">
        <v>142</v>
      </c>
      <c r="D50" s="60" t="str">
        <f>IFERROR(VLOOKUP(C50,'BS Format'!$C$10:$G$95,3,FALSE),"")</f>
        <v/>
      </c>
      <c r="E50" s="54" t="str">
        <f>IFERROR(IF(B50&lt;&gt;"v",REPT(" ",4)&amp;VLOOKUP(A50,'BS Format'!$C$10:$H$95,5,FALSE),UPPER(VLOOKUP(A50,'BS Format'!$C$10:$H$95,5,FALSE))),"")</f>
        <v/>
      </c>
      <c r="F50" s="55" t="str">
        <f>IFERROR(IF(OR(B50=0,B50="r"),VLOOKUP(A50,'BS Format'!$C$10:$I$95,7,FALSE),""),"")</f>
        <v/>
      </c>
      <c r="H50" s="54" t="str">
        <f>IFERROR(IF(D50&lt;&gt;"v",REPT(" ",4)&amp;VLOOKUP(C50,'BS Format'!$C$10:$H$95,5,FALSE),UPPER(VLOOKUP(C50,'BS Format'!$C$10:$H$95,5,FALSE))),"")</f>
        <v/>
      </c>
      <c r="I50" s="55" t="str">
        <f>IFERROR(IF(OR(D50=0,D50="r"),VLOOKUP(C50,'BS Format'!$C$10:$I$95,7,FALSE),""),"")</f>
        <v/>
      </c>
      <c r="J50" s="43"/>
      <c r="K50" s="43"/>
    </row>
    <row r="51" spans="1:11" s="52" customFormat="1" ht="20" customHeight="1" x14ac:dyDescent="0.3">
      <c r="A51" s="76">
        <v>43</v>
      </c>
      <c r="B51" s="60" t="str">
        <f>IFERROR(VLOOKUP(A51,'BS Format'!$C$10:$G$95,3,FALSE),"")</f>
        <v/>
      </c>
      <c r="C51" s="60">
        <v>143</v>
      </c>
      <c r="D51" s="60" t="str">
        <f>IFERROR(VLOOKUP(C51,'BS Format'!$C$10:$G$95,3,FALSE),"")</f>
        <v/>
      </c>
      <c r="E51" s="54" t="str">
        <f>IFERROR(IF(B51&lt;&gt;"v",REPT(" ",4)&amp;VLOOKUP(A51,'BS Format'!$C$10:$H$95,5,FALSE),UPPER(VLOOKUP(A51,'BS Format'!$C$10:$H$95,5,FALSE))),"")</f>
        <v/>
      </c>
      <c r="F51" s="55" t="str">
        <f>IFERROR(IF(OR(B51=0,B51="r"),VLOOKUP(A51,'BS Format'!$C$10:$I$95,7,FALSE),""),"")</f>
        <v/>
      </c>
      <c r="H51" s="54" t="str">
        <f>IFERROR(IF(D51&lt;&gt;"v",REPT(" ",4)&amp;VLOOKUP(C51,'BS Format'!$C$10:$H$95,5,FALSE),UPPER(VLOOKUP(C51,'BS Format'!$C$10:$H$95,5,FALSE))),"")</f>
        <v/>
      </c>
      <c r="I51" s="55" t="str">
        <f>IFERROR(IF(OR(D51=0,D51="r"),VLOOKUP(C51,'BS Format'!$C$10:$I$95,7,FALSE),""),"")</f>
        <v/>
      </c>
      <c r="J51" s="43"/>
      <c r="K51" s="43"/>
    </row>
    <row r="52" spans="1:11" s="52" customFormat="1" ht="20" customHeight="1" x14ac:dyDescent="0.3">
      <c r="A52" s="77">
        <v>44</v>
      </c>
      <c r="B52" s="60" t="str">
        <f>IFERROR(VLOOKUP(A52,'BS Format'!$C$10:$G$95,3,FALSE),"")</f>
        <v/>
      </c>
      <c r="C52" s="60">
        <v>144</v>
      </c>
      <c r="D52" s="60" t="str">
        <f>IFERROR(VLOOKUP(C52,'BS Format'!$C$10:$G$95,3,FALSE),"")</f>
        <v/>
      </c>
      <c r="E52" s="54" t="str">
        <f>IFERROR(IF(B52&lt;&gt;"v",REPT(" ",4)&amp;VLOOKUP(A52,'BS Format'!$C$10:$H$95,5,FALSE),UPPER(VLOOKUP(A52,'BS Format'!$C$10:$H$95,5,FALSE))),"")</f>
        <v/>
      </c>
      <c r="F52" s="55" t="str">
        <f>IFERROR(IF(OR(B52=0,B52="r"),VLOOKUP(A52,'BS Format'!$C$10:$I$95,7,FALSE),""),"")</f>
        <v/>
      </c>
      <c r="H52" s="54" t="str">
        <f>IFERROR(IF(D52&lt;&gt;"v",REPT(" ",4)&amp;VLOOKUP(C52,'BS Format'!$C$10:$H$95,5,FALSE),UPPER(VLOOKUP(C52,'BS Format'!$C$10:$H$95,5,FALSE))),"")</f>
        <v/>
      </c>
      <c r="I52" s="55" t="str">
        <f>IFERROR(IF(OR(D52=0,D52="r"),VLOOKUP(C52,'BS Format'!$C$10:$I$95,7,FALSE),""),"")</f>
        <v/>
      </c>
      <c r="J52" s="43"/>
      <c r="K52" s="43"/>
    </row>
    <row r="53" spans="1:11" s="52" customFormat="1" ht="20" customHeight="1" x14ac:dyDescent="0.3">
      <c r="A53" s="76">
        <v>45</v>
      </c>
      <c r="B53" s="60" t="str">
        <f>IFERROR(VLOOKUP(A53,'BS Format'!$C$10:$G$95,3,FALSE),"")</f>
        <v/>
      </c>
      <c r="C53" s="60">
        <v>145</v>
      </c>
      <c r="D53" s="60" t="str">
        <f>IFERROR(VLOOKUP(C53,'BS Format'!$C$10:$G$95,3,FALSE),"")</f>
        <v/>
      </c>
      <c r="E53" s="54" t="str">
        <f>IFERROR(IF(B53&lt;&gt;"v",REPT(" ",4)&amp;VLOOKUP(A53,'BS Format'!$C$10:$H$95,5,FALSE),UPPER(VLOOKUP(A53,'BS Format'!$C$10:$H$95,5,FALSE))),"")</f>
        <v/>
      </c>
      <c r="F53" s="55" t="str">
        <f>IFERROR(IF(OR(B53=0,B53="r"),VLOOKUP(A53,'BS Format'!$C$10:$I$95,7,FALSE),""),"")</f>
        <v/>
      </c>
      <c r="H53" s="54" t="str">
        <f>IFERROR(IF(D53&lt;&gt;"v",REPT(" ",4)&amp;VLOOKUP(C53,'BS Format'!$C$10:$H$95,5,FALSE),UPPER(VLOOKUP(C53,'BS Format'!$C$10:$H$95,5,FALSE))),"")</f>
        <v/>
      </c>
      <c r="I53" s="55" t="str">
        <f>IFERROR(IF(OR(D53=0,D53="r"),VLOOKUP(C53,'BS Format'!$C$10:$I$95,7,FALSE),""),"")</f>
        <v/>
      </c>
      <c r="J53" s="43"/>
      <c r="K53" s="43"/>
    </row>
    <row r="54" spans="1:11" s="52" customFormat="1" ht="20" customHeight="1" x14ac:dyDescent="0.3">
      <c r="A54" s="77">
        <v>46</v>
      </c>
      <c r="B54" s="60" t="str">
        <f>IFERROR(VLOOKUP(A54,'BS Format'!$C$10:$G$95,3,FALSE),"")</f>
        <v/>
      </c>
      <c r="C54" s="60">
        <v>146</v>
      </c>
      <c r="D54" s="60" t="str">
        <f>IFERROR(VLOOKUP(C54,'BS Format'!$C$10:$G$95,3,FALSE),"")</f>
        <v/>
      </c>
      <c r="E54" s="54" t="str">
        <f>IFERROR(IF(B54&lt;&gt;"v",REPT(" ",4)&amp;VLOOKUP(A54,'BS Format'!$C$10:$H$95,5,FALSE),UPPER(VLOOKUP(A54,'BS Format'!$C$10:$H$95,5,FALSE))),"")</f>
        <v/>
      </c>
      <c r="F54" s="55" t="str">
        <f>IFERROR(IF(OR(B54=0,B54="r"),VLOOKUP(A54,'BS Format'!$C$10:$I$95,7,FALSE),""),"")</f>
        <v/>
      </c>
      <c r="H54" s="54" t="str">
        <f>IFERROR(IF(D54&lt;&gt;"v",REPT(" ",4)&amp;VLOOKUP(C54,'BS Format'!$C$10:$H$95,5,FALSE),UPPER(VLOOKUP(C54,'BS Format'!$C$10:$H$95,5,FALSE))),"")</f>
        <v/>
      </c>
      <c r="I54" s="55" t="str">
        <f>IFERROR(IF(OR(D54=0,D54="r"),VLOOKUP(C54,'BS Format'!$C$10:$I$95,7,FALSE),""),"")</f>
        <v/>
      </c>
      <c r="J54" s="43"/>
      <c r="K54" s="43"/>
    </row>
    <row r="55" spans="1:11" s="52" customFormat="1" ht="20" customHeight="1" x14ac:dyDescent="0.3">
      <c r="A55" s="76">
        <v>47</v>
      </c>
      <c r="B55" s="60" t="str">
        <f>IFERROR(VLOOKUP(A55,'BS Format'!$C$10:$G$95,3,FALSE),"")</f>
        <v/>
      </c>
      <c r="C55" s="60">
        <v>147</v>
      </c>
      <c r="D55" s="60" t="str">
        <f>IFERROR(VLOOKUP(C55,'BS Format'!$C$10:$G$95,3,FALSE),"")</f>
        <v/>
      </c>
      <c r="E55" s="54" t="str">
        <f>IFERROR(IF(B55&lt;&gt;"v",REPT(" ",4)&amp;VLOOKUP(A55,'BS Format'!$C$10:$H$95,5,FALSE),UPPER(VLOOKUP(A55,'BS Format'!$C$10:$H$95,5,FALSE))),"")</f>
        <v/>
      </c>
      <c r="F55" s="55" t="str">
        <f>IFERROR(IF(OR(B55=0,B55="r"),VLOOKUP(A55,'BS Format'!$C$10:$I$95,7,FALSE),""),"")</f>
        <v/>
      </c>
      <c r="H55" s="54" t="str">
        <f>IFERROR(IF(D55&lt;&gt;"v",REPT(" ",4)&amp;VLOOKUP(C55,'BS Format'!$C$10:$H$95,5,FALSE),UPPER(VLOOKUP(C55,'BS Format'!$C$10:$H$95,5,FALSE))),"")</f>
        <v/>
      </c>
      <c r="I55" s="55" t="str">
        <f>IFERROR(IF(OR(D55=0,D55="r"),VLOOKUP(C55,'BS Format'!$C$10:$I$95,7,FALSE),""),"")</f>
        <v/>
      </c>
      <c r="J55" s="43"/>
      <c r="K55" s="43"/>
    </row>
    <row r="56" spans="1:11" s="52" customFormat="1" ht="20" customHeight="1" x14ac:dyDescent="0.3">
      <c r="A56" s="77">
        <v>48</v>
      </c>
      <c r="B56" s="60" t="str">
        <f>IFERROR(VLOOKUP(A56,'BS Format'!$C$10:$G$95,3,FALSE),"")</f>
        <v/>
      </c>
      <c r="C56" s="60">
        <v>148</v>
      </c>
      <c r="D56" s="60" t="str">
        <f>IFERROR(VLOOKUP(C56,'BS Format'!$C$10:$G$95,3,FALSE),"")</f>
        <v/>
      </c>
      <c r="E56" s="54" t="str">
        <f>IFERROR(IF(B56&lt;&gt;"v",REPT(" ",4)&amp;VLOOKUP(A56,'BS Format'!$C$10:$H$95,5,FALSE),UPPER(VLOOKUP(A56,'BS Format'!$C$10:$H$95,5,FALSE))),"")</f>
        <v/>
      </c>
      <c r="F56" s="55" t="str">
        <f>IFERROR(IF(OR(B56=0,B56="r"),VLOOKUP(A56,'BS Format'!$C$10:$I$95,7,FALSE),""),"")</f>
        <v/>
      </c>
      <c r="H56" s="54" t="str">
        <f>IFERROR(IF(D56&lt;&gt;"v",REPT(" ",4)&amp;VLOOKUP(C56,'BS Format'!$C$10:$H$95,5,FALSE),UPPER(VLOOKUP(C56,'BS Format'!$C$10:$H$95,5,FALSE))),"")</f>
        <v/>
      </c>
      <c r="I56" s="55" t="str">
        <f>IFERROR(IF(OR(D56=0,D56="r"),VLOOKUP(C56,'BS Format'!$C$10:$I$95,7,FALSE),""),"")</f>
        <v/>
      </c>
      <c r="J56" s="43"/>
      <c r="K56" s="43"/>
    </row>
    <row r="57" spans="1:11" s="52" customFormat="1" ht="20" customHeight="1" x14ac:dyDescent="0.3">
      <c r="A57" s="76">
        <v>49</v>
      </c>
      <c r="B57" s="60" t="str">
        <f>IFERROR(VLOOKUP(A57,'BS Format'!$C$10:$G$95,3,FALSE),"")</f>
        <v/>
      </c>
      <c r="C57" s="60">
        <v>149</v>
      </c>
      <c r="D57" s="60" t="str">
        <f>IFERROR(VLOOKUP(C57,'BS Format'!$C$10:$G$95,3,FALSE),"")</f>
        <v/>
      </c>
      <c r="E57" s="54" t="str">
        <f>IFERROR(IF(B57&lt;&gt;"v",REPT(" ",4)&amp;VLOOKUP(A57,'BS Format'!$C$10:$H$95,5,FALSE),UPPER(VLOOKUP(A57,'BS Format'!$C$10:$H$95,5,FALSE))),"")</f>
        <v/>
      </c>
      <c r="F57" s="55" t="str">
        <f>IFERROR(IF(OR(B57=0,B57="r"),VLOOKUP(A57,'BS Format'!$C$10:$I$95,7,FALSE),""),"")</f>
        <v/>
      </c>
      <c r="H57" s="54" t="str">
        <f>IFERROR(IF(D57&lt;&gt;"v",REPT(" ",4)&amp;VLOOKUP(C57,'BS Format'!$C$10:$H$95,5,FALSE),UPPER(VLOOKUP(C57,'BS Format'!$C$10:$H$95,5,FALSE))),"")</f>
        <v/>
      </c>
      <c r="I57" s="55" t="str">
        <f>IFERROR(IF(OR(D57=0,D57="r"),VLOOKUP(C57,'BS Format'!$C$10:$I$95,7,FALSE),""),"")</f>
        <v/>
      </c>
      <c r="J57" s="43"/>
      <c r="K57" s="43"/>
    </row>
    <row r="58" spans="1:11" s="52" customFormat="1" ht="20" customHeight="1" x14ac:dyDescent="0.3">
      <c r="A58" s="77">
        <v>50</v>
      </c>
      <c r="B58" s="60" t="str">
        <f>IFERROR(VLOOKUP(A58,'BS Format'!$C$10:$G$95,3,FALSE),"")</f>
        <v/>
      </c>
      <c r="C58" s="60">
        <v>150</v>
      </c>
      <c r="D58" s="60" t="str">
        <f>IFERROR(VLOOKUP(C58,'BS Format'!$C$10:$G$95,3,FALSE),"")</f>
        <v/>
      </c>
      <c r="E58" s="54" t="str">
        <f>IFERROR(IF(B58&lt;&gt;"v",REPT(" ",4)&amp;VLOOKUP(A58,'BS Format'!$C$10:$H$95,5,FALSE),UPPER(VLOOKUP(A58,'BS Format'!$C$10:$H$95,5,FALSE))),"")</f>
        <v/>
      </c>
      <c r="F58" s="55" t="str">
        <f>IFERROR(IF(OR(B58=0,B58="r"),VLOOKUP(A58,'BS Format'!$C$10:$I$95,7,FALSE),""),"")</f>
        <v/>
      </c>
      <c r="H58" s="54" t="str">
        <f>IFERROR(IF(D58&lt;&gt;"v",REPT(" ",4)&amp;VLOOKUP(C58,'BS Format'!$C$10:$H$95,5,FALSE),UPPER(VLOOKUP(C58,'BS Format'!$C$10:$H$95,5,FALSE))),"")</f>
        <v/>
      </c>
      <c r="I58" s="55" t="str">
        <f>IFERROR(IF(OR(D58=0,D58="r"),VLOOKUP(C58,'BS Format'!$C$10:$I$95,7,FALSE),""),"")</f>
        <v/>
      </c>
      <c r="J58" s="43"/>
      <c r="K58" s="43"/>
    </row>
    <row r="59" spans="1:11" s="52" customFormat="1" ht="20" customHeight="1" x14ac:dyDescent="0.3">
      <c r="A59" s="76">
        <v>51</v>
      </c>
      <c r="B59" s="60" t="str">
        <f>IFERROR(VLOOKUP(A59,'BS Format'!$C$10:$G$95,3,FALSE),"")</f>
        <v/>
      </c>
      <c r="C59" s="60">
        <v>151</v>
      </c>
      <c r="D59" s="60" t="str">
        <f>IFERROR(VLOOKUP(C59,'BS Format'!$C$10:$G$95,3,FALSE),"")</f>
        <v/>
      </c>
      <c r="E59" s="54" t="str">
        <f>IFERROR(IF(B59&lt;&gt;"v",REPT(" ",4)&amp;VLOOKUP(A59,'BS Format'!$C$10:$H$95,5,FALSE),UPPER(VLOOKUP(A59,'BS Format'!$C$10:$H$95,5,FALSE))),"")</f>
        <v/>
      </c>
      <c r="F59" s="55" t="str">
        <f>IFERROR(IF(OR(B59=0,B59="r"),VLOOKUP(A59,'BS Format'!$C$10:$I$95,7,FALSE),""),"")</f>
        <v/>
      </c>
      <c r="H59" s="54" t="str">
        <f>IFERROR(IF(D59&lt;&gt;"v",REPT(" ",4)&amp;VLOOKUP(C59,'BS Format'!$C$10:$H$95,5,FALSE),UPPER(VLOOKUP(C59,'BS Format'!$C$10:$H$95,5,FALSE))),"")</f>
        <v/>
      </c>
      <c r="I59" s="55" t="str">
        <f>IFERROR(IF(OR(D59=0,D59="r"),VLOOKUP(C59,'BS Format'!$C$10:$I$95,7,FALSE),""),"")</f>
        <v/>
      </c>
      <c r="J59" s="43"/>
      <c r="K59" s="43"/>
    </row>
    <row r="60" spans="1:11" s="52" customFormat="1" ht="20" customHeight="1" x14ac:dyDescent="0.3">
      <c r="A60" s="77">
        <v>52</v>
      </c>
      <c r="B60" s="60" t="str">
        <f>IFERROR(VLOOKUP(A60,'BS Format'!$C$10:$G$95,3,FALSE),"")</f>
        <v/>
      </c>
      <c r="C60" s="60">
        <v>152</v>
      </c>
      <c r="D60" s="60" t="str">
        <f>IFERROR(VLOOKUP(C60,'BS Format'!$C$10:$G$95,3,FALSE),"")</f>
        <v/>
      </c>
      <c r="E60" s="54" t="str">
        <f>IFERROR(IF(B60&lt;&gt;"v",REPT(" ",4)&amp;VLOOKUP(A60,'BS Format'!$C$10:$H$95,5,FALSE),UPPER(VLOOKUP(A60,'BS Format'!$C$10:$H$95,5,FALSE))),"")</f>
        <v/>
      </c>
      <c r="F60" s="55" t="str">
        <f>IFERROR(IF(OR(B60=0,B60="r"),VLOOKUP(A60,'BS Format'!$C$10:$I$95,7,FALSE),""),"")</f>
        <v/>
      </c>
      <c r="H60" s="54" t="str">
        <f>IFERROR(IF(D60&lt;&gt;"v",REPT(" ",4)&amp;VLOOKUP(C60,'BS Format'!$C$10:$H$95,5,FALSE),UPPER(VLOOKUP(C60,'BS Format'!$C$10:$H$95,5,FALSE))),"")</f>
        <v/>
      </c>
      <c r="I60" s="55" t="str">
        <f>IFERROR(IF(OR(D60=0,D60="r"),VLOOKUP(C60,'BS Format'!$C$10:$I$95,7,FALSE),""),"")</f>
        <v/>
      </c>
      <c r="J60" s="43"/>
      <c r="K60" s="43"/>
    </row>
    <row r="61" spans="1:11" s="52" customFormat="1" ht="20" customHeight="1" x14ac:dyDescent="0.3">
      <c r="A61" s="76">
        <v>53</v>
      </c>
      <c r="B61" s="60" t="str">
        <f>IFERROR(VLOOKUP(A61,'BS Format'!$C$10:$G$95,3,FALSE),"")</f>
        <v/>
      </c>
      <c r="C61" s="60">
        <v>153</v>
      </c>
      <c r="D61" s="60" t="str">
        <f>IFERROR(VLOOKUP(C61,'BS Format'!$C$10:$G$95,3,FALSE),"")</f>
        <v/>
      </c>
      <c r="E61" s="54" t="str">
        <f>IFERROR(IF(B61&lt;&gt;"v",REPT(" ",4)&amp;VLOOKUP(A61,'BS Format'!$C$10:$H$95,5,FALSE),UPPER(VLOOKUP(A61,'BS Format'!$C$10:$H$95,5,FALSE))),"")</f>
        <v/>
      </c>
      <c r="F61" s="55" t="str">
        <f>IFERROR(IF(OR(B61=0,B61="r"),VLOOKUP(A61,'BS Format'!$C$10:$I$95,7,FALSE),""),"")</f>
        <v/>
      </c>
      <c r="H61" s="54" t="str">
        <f>IFERROR(IF(D61&lt;&gt;"v",REPT(" ",4)&amp;VLOOKUP(C61,'BS Format'!$C$10:$H$95,5,FALSE),UPPER(VLOOKUP(C61,'BS Format'!$C$10:$H$95,5,FALSE))),"")</f>
        <v/>
      </c>
      <c r="I61" s="55" t="str">
        <f>IFERROR(IF(OR(D61=0,D61="r"),VLOOKUP(C61,'BS Format'!$C$10:$I$95,7,FALSE),""),"")</f>
        <v/>
      </c>
      <c r="J61" s="43"/>
      <c r="K61" s="43"/>
    </row>
    <row r="62" spans="1:11" s="52" customFormat="1" ht="20" customHeight="1" x14ac:dyDescent="0.3">
      <c r="A62" s="77">
        <v>54</v>
      </c>
      <c r="B62" s="60" t="str">
        <f>IFERROR(VLOOKUP(A62,'BS Format'!$C$10:$G$95,3,FALSE),"")</f>
        <v/>
      </c>
      <c r="C62" s="60">
        <v>154</v>
      </c>
      <c r="D62" s="60" t="str">
        <f>IFERROR(VLOOKUP(C62,'BS Format'!$C$10:$G$95,3,FALSE),"")</f>
        <v/>
      </c>
      <c r="E62" s="54" t="str">
        <f>IFERROR(IF(B62&lt;&gt;"v",REPT(" ",4)&amp;VLOOKUP(A62,'BS Format'!$C$10:$H$95,5,FALSE),UPPER(VLOOKUP(A62,'BS Format'!$C$10:$H$95,5,FALSE))),"")</f>
        <v/>
      </c>
      <c r="F62" s="55" t="str">
        <f>IFERROR(IF(OR(B62=0,B62="r"),VLOOKUP(A62,'BS Format'!$C$10:$I$95,7,FALSE),""),"")</f>
        <v/>
      </c>
      <c r="H62" s="54" t="str">
        <f>IFERROR(IF(D62&lt;&gt;"v",REPT(" ",4)&amp;VLOOKUP(C62,'BS Format'!$C$10:$H$95,5,FALSE),UPPER(VLOOKUP(C62,'BS Format'!$C$10:$H$95,5,FALSE))),"")</f>
        <v/>
      </c>
      <c r="I62" s="55" t="str">
        <f>IFERROR(IF(OR(D62=0,D62="r"),VLOOKUP(C62,'BS Format'!$C$10:$I$95,7,FALSE),""),"")</f>
        <v/>
      </c>
      <c r="J62" s="43"/>
      <c r="K62" s="43"/>
    </row>
    <row r="63" spans="1:11" s="52" customFormat="1" ht="20" customHeight="1" x14ac:dyDescent="0.3">
      <c r="A63" s="76">
        <v>55</v>
      </c>
      <c r="B63" s="60" t="str">
        <f>IFERROR(VLOOKUP(A63,'BS Format'!$C$10:$G$95,3,FALSE),"")</f>
        <v/>
      </c>
      <c r="C63" s="60">
        <v>155</v>
      </c>
      <c r="D63" s="60" t="str">
        <f>IFERROR(VLOOKUP(C63,'BS Format'!$C$10:$G$95,3,FALSE),"")</f>
        <v/>
      </c>
      <c r="E63" s="54" t="str">
        <f>IFERROR(IF(B63&lt;&gt;"v",REPT(" ",4)&amp;VLOOKUP(A63,'BS Format'!$C$10:$H$95,5,FALSE),UPPER(VLOOKUP(A63,'BS Format'!$C$10:$H$95,5,FALSE))),"")</f>
        <v/>
      </c>
      <c r="F63" s="55" t="str">
        <f>IFERROR(IF(OR(B63=0,B63="r"),VLOOKUP(A63,'BS Format'!$C$10:$I$95,7,FALSE),""),"")</f>
        <v/>
      </c>
      <c r="H63" s="54" t="str">
        <f>IFERROR(IF(D63&lt;&gt;"v",REPT(" ",4)&amp;VLOOKUP(C63,'BS Format'!$C$10:$H$95,5,FALSE),UPPER(VLOOKUP(C63,'BS Format'!$C$10:$H$95,5,FALSE))),"")</f>
        <v/>
      </c>
      <c r="I63" s="55" t="str">
        <f>IFERROR(IF(OR(D63=0,D63="r"),VLOOKUP(C63,'BS Format'!$C$10:$I$95,7,FALSE),""),"")</f>
        <v/>
      </c>
      <c r="J63" s="43"/>
      <c r="K63" s="43"/>
    </row>
    <row r="64" spans="1:11" s="52" customFormat="1" ht="20" customHeight="1" x14ac:dyDescent="0.3">
      <c r="A64" s="77">
        <v>56</v>
      </c>
      <c r="B64" s="60" t="str">
        <f>IFERROR(VLOOKUP(A64,'BS Format'!$C$10:$G$95,3,FALSE),"")</f>
        <v/>
      </c>
      <c r="C64" s="60">
        <v>156</v>
      </c>
      <c r="D64" s="60" t="str">
        <f>IFERROR(VLOOKUP(C64,'BS Format'!$C$10:$G$95,3,FALSE),"")</f>
        <v/>
      </c>
      <c r="E64" s="54" t="str">
        <f>IFERROR(IF(B64&lt;&gt;"v",REPT(" ",4)&amp;VLOOKUP(A64,'BS Format'!$C$10:$H$95,5,FALSE),UPPER(VLOOKUP(A64,'BS Format'!$C$10:$H$95,5,FALSE))),"")</f>
        <v/>
      </c>
      <c r="F64" s="55" t="str">
        <f>IFERROR(IF(OR(B64=0,B64="r"),VLOOKUP(A64,'BS Format'!$C$10:$I$95,7,FALSE),""),"")</f>
        <v/>
      </c>
      <c r="H64" s="54" t="str">
        <f>IFERROR(IF(D64&lt;&gt;"v",REPT(" ",4)&amp;VLOOKUP(C64,'BS Format'!$C$10:$H$95,5,FALSE),UPPER(VLOOKUP(C64,'BS Format'!$C$10:$H$95,5,FALSE))),"")</f>
        <v/>
      </c>
      <c r="I64" s="55" t="str">
        <f>IFERROR(IF(OR(D64=0,D64="r"),VLOOKUP(C64,'BS Format'!$C$10:$I$95,7,FALSE),""),"")</f>
        <v/>
      </c>
      <c r="J64" s="43"/>
      <c r="K64" s="43"/>
    </row>
    <row r="65" spans="1:11" s="52" customFormat="1" ht="20" customHeight="1" x14ac:dyDescent="0.3">
      <c r="A65" s="76">
        <v>57</v>
      </c>
      <c r="B65" s="60" t="str">
        <f>IFERROR(VLOOKUP(A65,'BS Format'!$C$10:$G$95,3,FALSE),"")</f>
        <v/>
      </c>
      <c r="C65" s="60">
        <v>157</v>
      </c>
      <c r="D65" s="60" t="str">
        <f>IFERROR(VLOOKUP(C65,'BS Format'!$C$10:$G$95,3,FALSE),"")</f>
        <v/>
      </c>
      <c r="E65" s="54" t="str">
        <f>IFERROR(IF(B65&lt;&gt;"v",REPT(" ",4)&amp;VLOOKUP(A65,'BS Format'!$C$10:$H$95,5,FALSE),UPPER(VLOOKUP(A65,'BS Format'!$C$10:$H$95,5,FALSE))),"")</f>
        <v/>
      </c>
      <c r="F65" s="55" t="str">
        <f>IFERROR(IF(OR(B65=0,B65="r"),VLOOKUP(A65,'BS Format'!$C$10:$I$95,7,FALSE),""),"")</f>
        <v/>
      </c>
      <c r="H65" s="54" t="str">
        <f>IFERROR(IF(D65&lt;&gt;"v",REPT(" ",4)&amp;VLOOKUP(C65,'BS Format'!$C$10:$H$95,5,FALSE),UPPER(VLOOKUP(C65,'BS Format'!$C$10:$H$95,5,FALSE))),"")</f>
        <v/>
      </c>
      <c r="I65" s="55" t="str">
        <f>IFERROR(IF(OR(D65=0,D65="r"),VLOOKUP(C65,'BS Format'!$C$10:$I$95,7,FALSE),""),"")</f>
        <v/>
      </c>
      <c r="J65" s="43"/>
      <c r="K65" s="43"/>
    </row>
    <row r="66" spans="1:11" s="52" customFormat="1" ht="20" customHeight="1" x14ac:dyDescent="0.3">
      <c r="A66" s="77">
        <v>58</v>
      </c>
      <c r="B66" s="60" t="str">
        <f>IFERROR(VLOOKUP(A66,'BS Format'!$C$10:$G$95,3,FALSE),"")</f>
        <v/>
      </c>
      <c r="C66" s="60">
        <v>158</v>
      </c>
      <c r="D66" s="60" t="str">
        <f>IFERROR(VLOOKUP(C66,'BS Format'!$C$10:$G$95,3,FALSE),"")</f>
        <v/>
      </c>
      <c r="E66" s="54" t="str">
        <f>IFERROR(IF(B66&lt;&gt;"v",REPT(" ",4)&amp;VLOOKUP(A66,'BS Format'!$C$10:$H$95,5,FALSE),UPPER(VLOOKUP(A66,'BS Format'!$C$10:$H$95,5,FALSE))),"")</f>
        <v/>
      </c>
      <c r="F66" s="55" t="str">
        <f>IFERROR(IF(OR(B66=0,B66="r"),VLOOKUP(A66,'BS Format'!$C$10:$I$95,7,FALSE),""),"")</f>
        <v/>
      </c>
      <c r="H66" s="54" t="str">
        <f>IFERROR(IF(D66&lt;&gt;"v",REPT(" ",4)&amp;VLOOKUP(C66,'BS Format'!$C$10:$H$95,5,FALSE),UPPER(VLOOKUP(C66,'BS Format'!$C$10:$H$95,5,FALSE))),"")</f>
        <v/>
      </c>
      <c r="I66" s="55" t="str">
        <f>IFERROR(IF(OR(D66=0,D66="r"),VLOOKUP(C66,'BS Format'!$C$10:$I$95,7,FALSE),""),"")</f>
        <v/>
      </c>
      <c r="J66" s="43"/>
      <c r="K66" s="43"/>
    </row>
    <row r="67" spans="1:11" s="52" customFormat="1" ht="20" customHeight="1" x14ac:dyDescent="0.3">
      <c r="A67" s="76">
        <v>59</v>
      </c>
      <c r="B67" s="60" t="str">
        <f>IFERROR(VLOOKUP(A67,'BS Format'!$C$10:$G$95,3,FALSE),"")</f>
        <v/>
      </c>
      <c r="C67" s="60">
        <v>159</v>
      </c>
      <c r="D67" s="60" t="str">
        <f>IFERROR(VLOOKUP(C67,'BS Format'!$C$10:$G$95,3,FALSE),"")</f>
        <v/>
      </c>
      <c r="E67" s="54" t="str">
        <f>IFERROR(IF(B67&lt;&gt;"v",REPT(" ",4)&amp;VLOOKUP(A67,'BS Format'!$C$10:$H$95,5,FALSE),UPPER(VLOOKUP(A67,'BS Format'!$C$10:$H$95,5,FALSE))),"")</f>
        <v/>
      </c>
      <c r="F67" s="55" t="str">
        <f>IFERROR(IF(OR(B67=0,B67="r"),VLOOKUP(A67,'BS Format'!$C$10:$I$95,7,FALSE),""),"")</f>
        <v/>
      </c>
      <c r="H67" s="54" t="str">
        <f>IFERROR(IF(D67&lt;&gt;"v",REPT(" ",4)&amp;VLOOKUP(C67,'BS Format'!$C$10:$H$95,5,FALSE),UPPER(VLOOKUP(C67,'BS Format'!$C$10:$H$95,5,FALSE))),"")</f>
        <v/>
      </c>
      <c r="I67" s="55" t="str">
        <f>IFERROR(IF(OR(D67=0,D67="r"),VLOOKUP(C67,'BS Format'!$C$10:$I$95,7,FALSE),""),"")</f>
        <v/>
      </c>
      <c r="J67" s="43"/>
      <c r="K67" s="43"/>
    </row>
    <row r="68" spans="1:11" s="52" customFormat="1" ht="20" customHeight="1" x14ac:dyDescent="0.3">
      <c r="A68" s="77">
        <v>60</v>
      </c>
      <c r="B68" s="60" t="str">
        <f>IFERROR(VLOOKUP(A68,'BS Format'!$C$10:$G$95,3,FALSE),"")</f>
        <v/>
      </c>
      <c r="C68" s="60">
        <v>160</v>
      </c>
      <c r="D68" s="60" t="str">
        <f>IFERROR(VLOOKUP(C68,'BS Format'!$C$10:$G$95,3,FALSE),"")</f>
        <v/>
      </c>
      <c r="E68" s="54" t="str">
        <f>IFERROR(IF(B68&lt;&gt;"v",REPT(" ",4)&amp;VLOOKUP(A68,'BS Format'!$C$10:$H$95,5,FALSE),UPPER(VLOOKUP(A68,'BS Format'!$C$10:$H$95,5,FALSE))),"")</f>
        <v/>
      </c>
      <c r="F68" s="55" t="str">
        <f>IFERROR(IF(OR(B68=0,B68="r"),VLOOKUP(A68,'BS Format'!$C$10:$I$95,7,FALSE),""),"")</f>
        <v/>
      </c>
      <c r="H68" s="54" t="str">
        <f>IFERROR(IF(D68&lt;&gt;"v",REPT(" ",4)&amp;VLOOKUP(C68,'BS Format'!$C$10:$H$95,5,FALSE),UPPER(VLOOKUP(C68,'BS Format'!$C$10:$H$95,5,FALSE))),"")</f>
        <v/>
      </c>
      <c r="I68" s="55" t="str">
        <f>IFERROR(IF(OR(D68=0,D68="r"),VLOOKUP(C68,'BS Format'!$C$10:$I$95,7,FALSE),""),"")</f>
        <v/>
      </c>
      <c r="J68" s="43"/>
      <c r="K68" s="43"/>
    </row>
    <row r="69" spans="1:11" s="52" customFormat="1" ht="20" customHeight="1" x14ac:dyDescent="0.3">
      <c r="A69" s="76">
        <v>61</v>
      </c>
      <c r="B69" s="60" t="str">
        <f>IFERROR(VLOOKUP(A69,'BS Format'!$C$10:$G$95,3,FALSE),"")</f>
        <v/>
      </c>
      <c r="C69" s="60">
        <v>161</v>
      </c>
      <c r="D69" s="60" t="str">
        <f>IFERROR(VLOOKUP(C69,'BS Format'!$C$10:$G$95,3,FALSE),"")</f>
        <v/>
      </c>
      <c r="E69" s="54" t="str">
        <f>IFERROR(IF(B69&lt;&gt;"v",REPT(" ",4)&amp;VLOOKUP(A69,'BS Format'!$C$10:$H$95,5,FALSE),UPPER(VLOOKUP(A69,'BS Format'!$C$10:$H$95,5,FALSE))),"")</f>
        <v/>
      </c>
      <c r="F69" s="55" t="str">
        <f>IFERROR(IF(OR(B69=0,B69="r"),VLOOKUP(A69,'BS Format'!$C$10:$I$95,7,FALSE),""),"")</f>
        <v/>
      </c>
      <c r="H69" s="54" t="str">
        <f>IFERROR(IF(D69&lt;&gt;"v",REPT(" ",4)&amp;VLOOKUP(C69,'BS Format'!$C$10:$H$95,5,FALSE),UPPER(VLOOKUP(C69,'BS Format'!$C$10:$H$95,5,FALSE))),"")</f>
        <v/>
      </c>
      <c r="I69" s="55" t="str">
        <f>IFERROR(IF(OR(D69=0,D69="r"),VLOOKUP(C69,'BS Format'!$C$10:$I$95,7,FALSE),""),"")</f>
        <v/>
      </c>
      <c r="J69" s="43"/>
      <c r="K69" s="43"/>
    </row>
    <row r="70" spans="1:11" s="52" customFormat="1" ht="20" customHeight="1" x14ac:dyDescent="0.3">
      <c r="A70" s="77">
        <v>62</v>
      </c>
      <c r="B70" s="60" t="str">
        <f>IFERROR(VLOOKUP(A70,'BS Format'!$C$10:$G$95,3,FALSE),"")</f>
        <v/>
      </c>
      <c r="C70" s="60">
        <v>162</v>
      </c>
      <c r="D70" s="60" t="str">
        <f>IFERROR(VLOOKUP(C70,'BS Format'!$C$10:$G$95,3,FALSE),"")</f>
        <v/>
      </c>
      <c r="E70" s="54" t="str">
        <f>IFERROR(IF(B70&lt;&gt;"v",REPT(" ",4)&amp;VLOOKUP(A70,'BS Format'!$C$10:$H$95,5,FALSE),UPPER(VLOOKUP(A70,'BS Format'!$C$10:$H$95,5,FALSE))),"")</f>
        <v/>
      </c>
      <c r="F70" s="55" t="str">
        <f>IFERROR(IF(OR(B70=0,B70="r"),VLOOKUP(A70,'BS Format'!$C$10:$I$95,7,FALSE),""),"")</f>
        <v/>
      </c>
      <c r="H70" s="54" t="str">
        <f>IFERROR(IF(D70&lt;&gt;"v",REPT(" ",4)&amp;VLOOKUP(C70,'BS Format'!$C$10:$H$95,5,FALSE),UPPER(VLOOKUP(C70,'BS Format'!$C$10:$H$95,5,FALSE))),"")</f>
        <v/>
      </c>
      <c r="I70" s="55" t="str">
        <f>IFERROR(IF(OR(D70=0,D70="r"),VLOOKUP(C70,'BS Format'!$C$10:$I$95,7,FALSE),""),"")</f>
        <v/>
      </c>
      <c r="J70" s="43"/>
      <c r="K70" s="43"/>
    </row>
    <row r="71" spans="1:11" s="52" customFormat="1" ht="20" customHeight="1" x14ac:dyDescent="0.3">
      <c r="A71" s="76">
        <v>63</v>
      </c>
      <c r="B71" s="60" t="str">
        <f>IFERROR(VLOOKUP(A71,'BS Format'!$C$10:$G$95,3,FALSE),"")</f>
        <v/>
      </c>
      <c r="C71" s="60">
        <v>163</v>
      </c>
      <c r="D71" s="60" t="str">
        <f>IFERROR(VLOOKUP(C71,'BS Format'!$C$10:$G$95,3,FALSE),"")</f>
        <v/>
      </c>
      <c r="E71" s="54" t="str">
        <f>IFERROR(IF(B71&lt;&gt;"v",REPT(" ",4)&amp;VLOOKUP(A71,'BS Format'!$C$10:$H$95,5,FALSE),UPPER(VLOOKUP(A71,'BS Format'!$C$10:$H$95,5,FALSE))),"")</f>
        <v/>
      </c>
      <c r="F71" s="55" t="str">
        <f>IFERROR(IF(OR(B71=0,B71="r"),VLOOKUP(A71,'BS Format'!$C$10:$I$95,7,FALSE),""),"")</f>
        <v/>
      </c>
      <c r="H71" s="54" t="str">
        <f>IFERROR(IF(D71&lt;&gt;"v",REPT(" ",4)&amp;VLOOKUP(C71,'BS Format'!$C$10:$H$95,5,FALSE),UPPER(VLOOKUP(C71,'BS Format'!$C$10:$H$95,5,FALSE))),"")</f>
        <v/>
      </c>
      <c r="I71" s="55" t="str">
        <f>IFERROR(IF(OR(D71=0,D71="r"),VLOOKUP(C71,'BS Format'!$C$10:$I$95,7,FALSE),""),"")</f>
        <v/>
      </c>
      <c r="J71" s="43"/>
      <c r="K71" s="43"/>
    </row>
    <row r="72" spans="1:11" s="52" customFormat="1" ht="20" customHeight="1" x14ac:dyDescent="0.3">
      <c r="A72" s="77">
        <v>64</v>
      </c>
      <c r="B72" s="60" t="str">
        <f>IFERROR(VLOOKUP(A72,'BS Format'!$C$10:$G$95,3,FALSE),"")</f>
        <v/>
      </c>
      <c r="C72" s="60">
        <v>164</v>
      </c>
      <c r="D72" s="60" t="str">
        <f>IFERROR(VLOOKUP(C72,'BS Format'!$C$10:$G$95,3,FALSE),"")</f>
        <v/>
      </c>
      <c r="E72" s="54" t="str">
        <f>IFERROR(IF(B72&lt;&gt;"v",REPT(" ",4)&amp;VLOOKUP(A72,'BS Format'!$C$10:$H$95,5,FALSE),UPPER(VLOOKUP(A72,'BS Format'!$C$10:$H$95,5,FALSE))),"")</f>
        <v/>
      </c>
      <c r="F72" s="55" t="str">
        <f>IFERROR(IF(OR(B72=0,B72="r"),VLOOKUP(A72,'BS Format'!$C$10:$I$95,7,FALSE),""),"")</f>
        <v/>
      </c>
      <c r="H72" s="54" t="str">
        <f>IFERROR(IF(D72&lt;&gt;"v",REPT(" ",4)&amp;VLOOKUP(C72,'BS Format'!$C$10:$H$95,5,FALSE),UPPER(VLOOKUP(C72,'BS Format'!$C$10:$H$95,5,FALSE))),"")</f>
        <v/>
      </c>
      <c r="I72" s="55" t="str">
        <f>IFERROR(IF(OR(D72=0,D72="r"),VLOOKUP(C72,'BS Format'!$C$10:$I$95,7,FALSE),""),"")</f>
        <v/>
      </c>
      <c r="J72" s="43"/>
      <c r="K72" s="43"/>
    </row>
    <row r="73" spans="1:11" s="52" customFormat="1" ht="20" customHeight="1" x14ac:dyDescent="0.3">
      <c r="A73" s="76">
        <v>65</v>
      </c>
      <c r="B73" s="60" t="str">
        <f>IFERROR(VLOOKUP(A73,'BS Format'!$C$10:$G$95,3,FALSE),"")</f>
        <v/>
      </c>
      <c r="C73" s="60">
        <v>165</v>
      </c>
      <c r="D73" s="60" t="str">
        <f>IFERROR(VLOOKUP(C73,'BS Format'!$C$10:$G$95,3,FALSE),"")</f>
        <v/>
      </c>
      <c r="E73" s="54" t="str">
        <f>IFERROR(IF(B73&lt;&gt;"v",REPT(" ",4)&amp;VLOOKUP(A73,'BS Format'!$C$10:$H$95,5,FALSE),UPPER(VLOOKUP(A73,'BS Format'!$C$10:$H$95,5,FALSE))),"")</f>
        <v/>
      </c>
      <c r="F73" s="55" t="str">
        <f>IFERROR(IF(OR(B73=0,B73="r"),VLOOKUP(A73,'BS Format'!$C$10:$I$95,7,FALSE),""),"")</f>
        <v/>
      </c>
      <c r="H73" s="54" t="str">
        <f>IFERROR(IF(D73&lt;&gt;"v",REPT(" ",4)&amp;VLOOKUP(C73,'BS Format'!$C$10:$H$95,5,FALSE),UPPER(VLOOKUP(C73,'BS Format'!$C$10:$H$95,5,FALSE))),"")</f>
        <v/>
      </c>
      <c r="I73" s="55" t="str">
        <f>IFERROR(IF(OR(D73=0,D73="r"),VLOOKUP(C73,'BS Format'!$C$10:$I$95,7,FALSE),""),"")</f>
        <v/>
      </c>
      <c r="J73" s="43"/>
      <c r="K73" s="43"/>
    </row>
    <row r="74" spans="1:11" s="52" customFormat="1" ht="20" customHeight="1" x14ac:dyDescent="0.3">
      <c r="A74" s="77">
        <v>66</v>
      </c>
      <c r="B74" s="60" t="str">
        <f>IFERROR(VLOOKUP(A74,'BS Format'!$C$10:$G$95,3,FALSE),"")</f>
        <v/>
      </c>
      <c r="C74" s="60">
        <v>166</v>
      </c>
      <c r="D74" s="60" t="str">
        <f>IFERROR(VLOOKUP(C74,'BS Format'!$C$10:$G$95,3,FALSE),"")</f>
        <v/>
      </c>
      <c r="E74" s="54" t="str">
        <f>IFERROR(IF(B74&lt;&gt;"v",REPT(" ",4)&amp;VLOOKUP(A74,'BS Format'!$C$10:$H$95,5,FALSE),UPPER(VLOOKUP(A74,'BS Format'!$C$10:$H$95,5,FALSE))),"")</f>
        <v/>
      </c>
      <c r="F74" s="55" t="str">
        <f>IFERROR(IF(OR(B74=0,B74="r"),VLOOKUP(A74,'BS Format'!$C$10:$I$95,7,FALSE),""),"")</f>
        <v/>
      </c>
      <c r="H74" s="54" t="str">
        <f>IFERROR(IF(D74&lt;&gt;"v",REPT(" ",4)&amp;VLOOKUP(C74,'BS Format'!$C$10:$H$95,5,FALSE),UPPER(VLOOKUP(C74,'BS Format'!$C$10:$H$95,5,FALSE))),"")</f>
        <v/>
      </c>
      <c r="I74" s="55" t="str">
        <f>IFERROR(IF(OR(D74=0,D74="r"),VLOOKUP(C74,'BS Format'!$C$10:$I$95,7,FALSE),""),"")</f>
        <v/>
      </c>
      <c r="J74" s="43"/>
      <c r="K74" s="43"/>
    </row>
    <row r="75" spans="1:11" s="52" customFormat="1" ht="20" customHeight="1" x14ac:dyDescent="0.3">
      <c r="A75" s="76">
        <v>67</v>
      </c>
      <c r="B75" s="60" t="str">
        <f>IFERROR(VLOOKUP(A75,'BS Format'!$C$10:$G$95,3,FALSE),"")</f>
        <v/>
      </c>
      <c r="C75" s="60">
        <v>167</v>
      </c>
      <c r="D75" s="60" t="str">
        <f>IFERROR(VLOOKUP(C75,'BS Format'!$C$10:$G$95,3,FALSE),"")</f>
        <v/>
      </c>
      <c r="E75" s="54" t="str">
        <f>IFERROR(IF(B75&lt;&gt;"v",REPT(" ",4)&amp;VLOOKUP(A75,'BS Format'!$C$10:$H$95,5,FALSE),UPPER(VLOOKUP(A75,'BS Format'!$C$10:$H$95,5,FALSE))),"")</f>
        <v/>
      </c>
      <c r="F75" s="55" t="str">
        <f>IFERROR(IF(OR(B75=0,B75="r"),VLOOKUP(A75,'BS Format'!$C$10:$I$95,7,FALSE),""),"")</f>
        <v/>
      </c>
      <c r="H75" s="54" t="str">
        <f>IFERROR(IF(D75&lt;&gt;"v",REPT(" ",4)&amp;VLOOKUP(C75,'BS Format'!$C$10:$H$95,5,FALSE),UPPER(VLOOKUP(C75,'BS Format'!$C$10:$H$95,5,FALSE))),"")</f>
        <v/>
      </c>
      <c r="I75" s="55" t="str">
        <f>IFERROR(IF(OR(D75=0,D75="r"),VLOOKUP(C75,'BS Format'!$C$10:$I$95,7,FALSE),""),"")</f>
        <v/>
      </c>
      <c r="J75" s="43"/>
      <c r="K75" s="43"/>
    </row>
    <row r="76" spans="1:11" s="52" customFormat="1" ht="20" customHeight="1" x14ac:dyDescent="0.3">
      <c r="A76" s="77">
        <v>68</v>
      </c>
      <c r="B76" s="60" t="str">
        <f>IFERROR(VLOOKUP(A76,'BS Format'!$C$10:$G$95,3,FALSE),"")</f>
        <v/>
      </c>
      <c r="C76" s="60">
        <v>168</v>
      </c>
      <c r="D76" s="60" t="str">
        <f>IFERROR(VLOOKUP(C76,'BS Format'!$C$10:$G$95,3,FALSE),"")</f>
        <v/>
      </c>
      <c r="E76" s="54" t="str">
        <f>IFERROR(IF(B76&lt;&gt;"v",REPT(" ",4)&amp;VLOOKUP(A76,'BS Format'!$C$10:$H$95,5,FALSE),UPPER(VLOOKUP(A76,'BS Format'!$C$10:$H$95,5,FALSE))),"")</f>
        <v/>
      </c>
      <c r="F76" s="55" t="str">
        <f>IFERROR(IF(OR(B76=0,B76="r"),VLOOKUP(A76,'BS Format'!$C$10:$I$95,7,FALSE),""),"")</f>
        <v/>
      </c>
      <c r="H76" s="54" t="str">
        <f>IFERROR(IF(D76&lt;&gt;"v",REPT(" ",4)&amp;VLOOKUP(C76,'BS Format'!$C$10:$H$95,5,FALSE),UPPER(VLOOKUP(C76,'BS Format'!$C$10:$H$95,5,FALSE))),"")</f>
        <v/>
      </c>
      <c r="I76" s="55" t="str">
        <f>IFERROR(IF(OR(D76=0,D76="r"),VLOOKUP(C76,'BS Format'!$C$10:$I$95,7,FALSE),""),"")</f>
        <v/>
      </c>
      <c r="J76" s="43"/>
      <c r="K76" s="43"/>
    </row>
    <row r="77" spans="1:11" s="52" customFormat="1" ht="20" customHeight="1" x14ac:dyDescent="0.3">
      <c r="A77" s="76">
        <v>69</v>
      </c>
      <c r="B77" s="60" t="str">
        <f>IFERROR(VLOOKUP(A77,'BS Format'!$C$10:$G$95,3,FALSE),"")</f>
        <v/>
      </c>
      <c r="C77" s="60">
        <v>169</v>
      </c>
      <c r="D77" s="60" t="str">
        <f>IFERROR(VLOOKUP(C77,'BS Format'!$C$10:$G$95,3,FALSE),"")</f>
        <v/>
      </c>
      <c r="E77" s="54" t="str">
        <f>IFERROR(IF(B77&lt;&gt;"v",REPT(" ",4)&amp;VLOOKUP(A77,'BS Format'!$C$10:$H$95,5,FALSE),UPPER(VLOOKUP(A77,'BS Format'!$C$10:$H$95,5,FALSE))),"")</f>
        <v/>
      </c>
      <c r="F77" s="55" t="str">
        <f>IFERROR(IF(OR(B77=0,B77="r"),VLOOKUP(A77,'BS Format'!$C$10:$I$95,7,FALSE),""),"")</f>
        <v/>
      </c>
      <c r="H77" s="54" t="str">
        <f>IFERROR(IF(D77&lt;&gt;"v",REPT(" ",4)&amp;VLOOKUP(C77,'BS Format'!$C$10:$H$95,5,FALSE),UPPER(VLOOKUP(C77,'BS Format'!$C$10:$H$95,5,FALSE))),"")</f>
        <v/>
      </c>
      <c r="I77" s="55" t="str">
        <f>IFERROR(IF(OR(D77=0,D77="r"),VLOOKUP(C77,'BS Format'!$C$10:$I$95,7,FALSE),""),"")</f>
        <v/>
      </c>
      <c r="J77" s="43"/>
      <c r="K77" s="43"/>
    </row>
    <row r="78" spans="1:11" s="52" customFormat="1" ht="20" customHeight="1" x14ac:dyDescent="0.3">
      <c r="A78" s="77">
        <v>70</v>
      </c>
      <c r="B78" s="60" t="str">
        <f>IFERROR(VLOOKUP(A78,'BS Format'!$C$10:$G$95,3,FALSE),"")</f>
        <v/>
      </c>
      <c r="C78" s="60">
        <v>170</v>
      </c>
      <c r="D78" s="60" t="str">
        <f>IFERROR(VLOOKUP(C78,'BS Format'!$C$10:$G$95,3,FALSE),"")</f>
        <v/>
      </c>
      <c r="E78" s="54" t="str">
        <f>IFERROR(IF(B78&lt;&gt;"v",REPT(" ",4)&amp;VLOOKUP(A78,'BS Format'!$C$10:$H$95,5,FALSE),UPPER(VLOOKUP(A78,'BS Format'!$C$10:$H$95,5,FALSE))),"")</f>
        <v/>
      </c>
      <c r="F78" s="55" t="str">
        <f>IFERROR(IF(OR(B78=0,B78="r"),VLOOKUP(A78,'BS Format'!$C$10:$I$95,7,FALSE),""),"")</f>
        <v/>
      </c>
      <c r="H78" s="54" t="str">
        <f>IFERROR(IF(D78&lt;&gt;"v",REPT(" ",4)&amp;VLOOKUP(C78,'BS Format'!$C$10:$H$95,5,FALSE),UPPER(VLOOKUP(C78,'BS Format'!$C$10:$H$95,5,FALSE))),"")</f>
        <v/>
      </c>
      <c r="I78" s="55" t="str">
        <f>IFERROR(IF(OR(D78=0,D78="r"),VLOOKUP(C78,'BS Format'!$C$10:$I$95,7,FALSE),""),"")</f>
        <v/>
      </c>
      <c r="J78" s="43"/>
      <c r="K78" s="43"/>
    </row>
    <row r="79" spans="1:11" s="52" customFormat="1" ht="20" customHeight="1" x14ac:dyDescent="0.3">
      <c r="A79" s="76">
        <v>71</v>
      </c>
      <c r="B79" s="60" t="str">
        <f>IFERROR(VLOOKUP(A79,'BS Format'!$C$10:$G$95,3,FALSE),"")</f>
        <v/>
      </c>
      <c r="C79" s="60">
        <v>171</v>
      </c>
      <c r="D79" s="60" t="str">
        <f>IFERROR(VLOOKUP(C79,'BS Format'!$C$10:$G$95,3,FALSE),"")</f>
        <v/>
      </c>
      <c r="E79" s="54" t="str">
        <f>IFERROR(IF(B79&lt;&gt;"v",REPT(" ",4)&amp;VLOOKUP(A79,'BS Format'!$C$10:$H$95,5,FALSE),UPPER(VLOOKUP(A79,'BS Format'!$C$10:$H$95,5,FALSE))),"")</f>
        <v/>
      </c>
      <c r="F79" s="55" t="str">
        <f>IFERROR(IF(OR(B79=0,B79="r"),VLOOKUP(A79,'BS Format'!$C$10:$I$95,7,FALSE),""),"")</f>
        <v/>
      </c>
      <c r="H79" s="54" t="str">
        <f>IFERROR(IF(D79&lt;&gt;"v",REPT(" ",4)&amp;VLOOKUP(C79,'BS Format'!$C$10:$H$95,5,FALSE),UPPER(VLOOKUP(C79,'BS Format'!$C$10:$H$95,5,FALSE))),"")</f>
        <v/>
      </c>
      <c r="I79" s="55" t="str">
        <f>IFERROR(IF(OR(D79=0,D79="r"),VLOOKUP(C79,'BS Format'!$C$10:$I$95,7,FALSE),""),"")</f>
        <v/>
      </c>
      <c r="J79" s="43"/>
      <c r="K79" s="43"/>
    </row>
    <row r="80" spans="1:11" s="52" customFormat="1" ht="20" customHeight="1" x14ac:dyDescent="0.3">
      <c r="A80" s="77">
        <v>72</v>
      </c>
      <c r="B80" s="60" t="str">
        <f>IFERROR(VLOOKUP(A80,'BS Format'!$C$10:$G$95,3,FALSE),"")</f>
        <v/>
      </c>
      <c r="C80" s="60">
        <v>172</v>
      </c>
      <c r="D80" s="60" t="str">
        <f>IFERROR(VLOOKUP(C80,'BS Format'!$C$10:$G$95,3,FALSE),"")</f>
        <v/>
      </c>
      <c r="E80" s="54" t="str">
        <f>IFERROR(IF(B80&lt;&gt;"v",REPT(" ",4)&amp;VLOOKUP(A80,'BS Format'!$C$10:$H$95,5,FALSE),UPPER(VLOOKUP(A80,'BS Format'!$C$10:$H$95,5,FALSE))),"")</f>
        <v/>
      </c>
      <c r="F80" s="55" t="str">
        <f>IFERROR(IF(OR(B80=0,B80="r"),VLOOKUP(A80,'BS Format'!$C$10:$I$95,7,FALSE),""),"")</f>
        <v/>
      </c>
      <c r="H80" s="54" t="str">
        <f>IFERROR(IF(D80&lt;&gt;"v",REPT(" ",4)&amp;VLOOKUP(C80,'BS Format'!$C$10:$H$95,5,FALSE),UPPER(VLOOKUP(C80,'BS Format'!$C$10:$H$95,5,FALSE))),"")</f>
        <v/>
      </c>
      <c r="I80" s="55" t="str">
        <f>IFERROR(IF(OR(D80=0,D80="r"),VLOOKUP(C80,'BS Format'!$C$10:$I$95,7,FALSE),""),"")</f>
        <v/>
      </c>
      <c r="J80" s="43"/>
      <c r="K80" s="43"/>
    </row>
    <row r="81" spans="1:11" s="52" customFormat="1" ht="20" customHeight="1" x14ac:dyDescent="0.3">
      <c r="A81" s="76">
        <v>73</v>
      </c>
      <c r="B81" s="60" t="str">
        <f>IFERROR(VLOOKUP(A81,'BS Format'!$C$10:$G$95,3,FALSE),"")</f>
        <v/>
      </c>
      <c r="C81" s="60">
        <v>173</v>
      </c>
      <c r="D81" s="60" t="str">
        <f>IFERROR(VLOOKUP(C81,'BS Format'!$C$10:$G$95,3,FALSE),"")</f>
        <v/>
      </c>
      <c r="E81" s="54" t="str">
        <f>IFERROR(IF(B81&lt;&gt;"v",REPT(" ",4)&amp;VLOOKUP(A81,'BS Format'!$C$10:$H$95,5,FALSE),UPPER(VLOOKUP(A81,'BS Format'!$C$10:$H$95,5,FALSE))),"")</f>
        <v/>
      </c>
      <c r="F81" s="55" t="str">
        <f>IFERROR(IF(OR(B81=0,B81="r"),VLOOKUP(A81,'BS Format'!$C$10:$I$95,7,FALSE),""),"")</f>
        <v/>
      </c>
      <c r="H81" s="54" t="str">
        <f>IFERROR(IF(D81&lt;&gt;"v",REPT(" ",4)&amp;VLOOKUP(C81,'BS Format'!$C$10:$H$95,5,FALSE),UPPER(VLOOKUP(C81,'BS Format'!$C$10:$H$95,5,FALSE))),"")</f>
        <v/>
      </c>
      <c r="I81" s="55" t="str">
        <f>IFERROR(IF(OR(D81=0,D81="r"),VLOOKUP(C81,'BS Format'!$C$10:$I$95,7,FALSE),""),"")</f>
        <v/>
      </c>
      <c r="J81" s="43"/>
      <c r="K81" s="43"/>
    </row>
    <row r="82" spans="1:11" s="52" customFormat="1" ht="20" customHeight="1" x14ac:dyDescent="0.3">
      <c r="A82" s="77">
        <v>74</v>
      </c>
      <c r="B82" s="60" t="str">
        <f>IFERROR(VLOOKUP(A82,'BS Format'!$C$10:$G$95,3,FALSE),"")</f>
        <v/>
      </c>
      <c r="C82" s="60">
        <v>174</v>
      </c>
      <c r="D82" s="60" t="str">
        <f>IFERROR(VLOOKUP(C82,'BS Format'!$C$10:$G$95,3,FALSE),"")</f>
        <v/>
      </c>
      <c r="E82" s="54" t="str">
        <f>IFERROR(IF(B82&lt;&gt;"v",REPT(" ",4)&amp;VLOOKUP(A82,'BS Format'!$C$10:$H$95,5,FALSE),UPPER(VLOOKUP(A82,'BS Format'!$C$10:$H$95,5,FALSE))),"")</f>
        <v/>
      </c>
      <c r="F82" s="55" t="str">
        <f>IFERROR(IF(OR(B82=0,B82="r"),VLOOKUP(A82,'BS Format'!$C$10:$I$95,7,FALSE),""),"")</f>
        <v/>
      </c>
      <c r="H82" s="54" t="str">
        <f>IFERROR(IF(D82&lt;&gt;"v",REPT(" ",4)&amp;VLOOKUP(C82,'BS Format'!$C$10:$H$95,5,FALSE),UPPER(VLOOKUP(C82,'BS Format'!$C$10:$H$95,5,FALSE))),"")</f>
        <v/>
      </c>
      <c r="I82" s="55" t="str">
        <f>IFERROR(IF(OR(D82=0,D82="r"),VLOOKUP(C82,'BS Format'!$C$10:$I$95,7,FALSE),""),"")</f>
        <v/>
      </c>
      <c r="J82" s="43"/>
      <c r="K82" s="43"/>
    </row>
    <row r="83" spans="1:11" s="52" customFormat="1" ht="20" customHeight="1" x14ac:dyDescent="0.3">
      <c r="A83" s="76">
        <v>75</v>
      </c>
      <c r="B83" s="60" t="str">
        <f>IFERROR(VLOOKUP(A83,'BS Format'!$C$10:$G$95,3,FALSE),"")</f>
        <v/>
      </c>
      <c r="C83" s="60">
        <v>175</v>
      </c>
      <c r="D83" s="60" t="str">
        <f>IFERROR(VLOOKUP(C83,'BS Format'!$C$10:$G$95,3,FALSE),"")</f>
        <v/>
      </c>
      <c r="E83" s="54" t="str">
        <f>IFERROR(IF(B83&lt;&gt;"v",REPT(" ",4)&amp;VLOOKUP(A83,'BS Format'!$C$10:$H$95,5,FALSE),UPPER(VLOOKUP(A83,'BS Format'!$C$10:$H$95,5,FALSE))),"")</f>
        <v/>
      </c>
      <c r="F83" s="55" t="str">
        <f>IFERROR(IF(OR(B83=0,B83="r"),VLOOKUP(A83,'BS Format'!$C$10:$I$95,7,FALSE),""),"")</f>
        <v/>
      </c>
      <c r="H83" s="54" t="str">
        <f>IFERROR(IF(D83&lt;&gt;"v",REPT(" ",4)&amp;VLOOKUP(C83,'BS Format'!$C$10:$H$95,5,FALSE),UPPER(VLOOKUP(C83,'BS Format'!$C$10:$H$95,5,FALSE))),"")</f>
        <v/>
      </c>
      <c r="I83" s="55" t="str">
        <f>IFERROR(IF(OR(D83=0,D83="r"),VLOOKUP(C83,'BS Format'!$C$10:$I$95,7,FALSE),""),"")</f>
        <v/>
      </c>
      <c r="J83" s="43"/>
      <c r="K83" s="43"/>
    </row>
    <row r="84" spans="1:11" s="52" customFormat="1" ht="20" customHeight="1" x14ac:dyDescent="0.3">
      <c r="A84" s="77">
        <v>76</v>
      </c>
      <c r="B84" s="60" t="str">
        <f>IFERROR(VLOOKUP(A84,'BS Format'!$C$10:$G$95,3,FALSE),"")</f>
        <v/>
      </c>
      <c r="C84" s="60">
        <v>176</v>
      </c>
      <c r="D84" s="60" t="str">
        <f>IFERROR(VLOOKUP(C84,'BS Format'!$C$10:$G$95,3,FALSE),"")</f>
        <v/>
      </c>
      <c r="E84" s="54" t="str">
        <f>IFERROR(IF(B84&lt;&gt;"v",REPT(" ",4)&amp;VLOOKUP(A84,'BS Format'!$C$10:$H$95,5,FALSE),UPPER(VLOOKUP(A84,'BS Format'!$C$10:$H$95,5,FALSE))),"")</f>
        <v/>
      </c>
      <c r="F84" s="55" t="str">
        <f>IFERROR(IF(OR(B84=0,B84="r"),VLOOKUP(A84,'BS Format'!$C$10:$I$95,7,FALSE),""),"")</f>
        <v/>
      </c>
      <c r="H84" s="54" t="str">
        <f>IFERROR(IF(D84&lt;&gt;"v",REPT(" ",4)&amp;VLOOKUP(C84,'BS Format'!$C$10:$H$95,5,FALSE),UPPER(VLOOKUP(C84,'BS Format'!$C$10:$H$95,5,FALSE))),"")</f>
        <v/>
      </c>
      <c r="I84" s="55" t="str">
        <f>IFERROR(IF(OR(D84=0,D84="r"),VLOOKUP(C84,'BS Format'!$C$10:$I$95,7,FALSE),""),"")</f>
        <v/>
      </c>
      <c r="J84" s="43"/>
      <c r="K84" s="43"/>
    </row>
    <row r="85" spans="1:11" s="52" customFormat="1" ht="20" customHeight="1" x14ac:dyDescent="0.3">
      <c r="A85" s="76">
        <v>77</v>
      </c>
      <c r="B85" s="60" t="str">
        <f>IFERROR(VLOOKUP(A85,'BS Format'!$C$10:$G$95,3,FALSE),"")</f>
        <v/>
      </c>
      <c r="C85" s="60">
        <v>177</v>
      </c>
      <c r="D85" s="60" t="str">
        <f>IFERROR(VLOOKUP(C85,'BS Format'!$C$10:$G$95,3,FALSE),"")</f>
        <v/>
      </c>
      <c r="E85" s="54" t="str">
        <f>IFERROR(IF(B85&lt;&gt;"v",REPT(" ",4)&amp;VLOOKUP(A85,'BS Format'!$C$10:$H$95,5,FALSE),UPPER(VLOOKUP(A85,'BS Format'!$C$10:$H$95,5,FALSE))),"")</f>
        <v/>
      </c>
      <c r="F85" s="55" t="str">
        <f>IFERROR(IF(OR(B85=0,B85="r"),VLOOKUP(A85,'BS Format'!$C$10:$I$95,7,FALSE),""),"")</f>
        <v/>
      </c>
      <c r="H85" s="54" t="str">
        <f>IFERROR(IF(D85&lt;&gt;"v",REPT(" ",4)&amp;VLOOKUP(C85,'BS Format'!$C$10:$H$95,5,FALSE),UPPER(VLOOKUP(C85,'BS Format'!$C$10:$H$95,5,FALSE))),"")</f>
        <v/>
      </c>
      <c r="I85" s="55" t="str">
        <f>IFERROR(IF(OR(D85=0,D85="r"),VLOOKUP(C85,'BS Format'!$C$10:$I$95,7,FALSE),""),"")</f>
        <v/>
      </c>
      <c r="J85" s="43"/>
      <c r="K85" s="43"/>
    </row>
    <row r="86" spans="1:11" s="52" customFormat="1" ht="20" customHeight="1" x14ac:dyDescent="0.3">
      <c r="A86" s="77">
        <v>78</v>
      </c>
      <c r="B86" s="60" t="str">
        <f>IFERROR(VLOOKUP(A86,'BS Format'!$C$10:$G$95,3,FALSE),"")</f>
        <v/>
      </c>
      <c r="C86" s="60">
        <v>178</v>
      </c>
      <c r="D86" s="60" t="str">
        <f>IFERROR(VLOOKUP(C86,'BS Format'!$C$10:$G$95,3,FALSE),"")</f>
        <v/>
      </c>
      <c r="E86" s="54" t="str">
        <f>IFERROR(IF(B86&lt;&gt;"v",REPT(" ",4)&amp;VLOOKUP(A86,'BS Format'!$C$10:$H$95,5,FALSE),UPPER(VLOOKUP(A86,'BS Format'!$C$10:$H$95,5,FALSE))),"")</f>
        <v/>
      </c>
      <c r="F86" s="55" t="str">
        <f>IFERROR(IF(OR(B86=0,B86="r"),VLOOKUP(A86,'BS Format'!$C$10:$I$95,7,FALSE),""),"")</f>
        <v/>
      </c>
      <c r="H86" s="54" t="str">
        <f>IFERROR(IF(D86&lt;&gt;"v",REPT(" ",4)&amp;VLOOKUP(C86,'BS Format'!$C$10:$H$95,5,FALSE),UPPER(VLOOKUP(C86,'BS Format'!$C$10:$H$95,5,FALSE))),"")</f>
        <v/>
      </c>
      <c r="I86" s="55" t="str">
        <f>IFERROR(IF(OR(D86=0,D86="r"),VLOOKUP(C86,'BS Format'!$C$10:$I$95,7,FALSE),""),"")</f>
        <v/>
      </c>
      <c r="J86" s="43"/>
      <c r="K86" s="43"/>
    </row>
    <row r="87" spans="1:11" s="52" customFormat="1" ht="20" customHeight="1" x14ac:dyDescent="0.3">
      <c r="A87" s="76">
        <v>79</v>
      </c>
      <c r="B87" s="60" t="str">
        <f>IFERROR(VLOOKUP(A87,'BS Format'!$C$10:$G$95,3,FALSE),"")</f>
        <v/>
      </c>
      <c r="C87" s="60">
        <v>179</v>
      </c>
      <c r="D87" s="60" t="str">
        <f>IFERROR(VLOOKUP(C87,'BS Format'!$C$10:$G$95,3,FALSE),"")</f>
        <v/>
      </c>
      <c r="E87" s="54" t="str">
        <f>IFERROR(IF(B87&lt;&gt;"v",REPT(" ",4)&amp;VLOOKUP(A87,'BS Format'!$C$10:$H$95,5,FALSE),UPPER(VLOOKUP(A87,'BS Format'!$C$10:$H$95,5,FALSE))),"")</f>
        <v/>
      </c>
      <c r="F87" s="55" t="str">
        <f>IFERROR(IF(OR(B87=0,B87="r"),VLOOKUP(A87,'BS Format'!$C$10:$I$95,7,FALSE),""),"")</f>
        <v/>
      </c>
      <c r="H87" s="54" t="str">
        <f>IFERROR(IF(D87&lt;&gt;"v",REPT(" ",4)&amp;VLOOKUP(C87,'BS Format'!$C$10:$H$95,5,FALSE),UPPER(VLOOKUP(C87,'BS Format'!$C$10:$H$95,5,FALSE))),"")</f>
        <v/>
      </c>
      <c r="I87" s="55" t="str">
        <f>IFERROR(IF(OR(D87=0,D87="r"),VLOOKUP(C87,'BS Format'!$C$10:$I$95,7,FALSE),""),"")</f>
        <v/>
      </c>
      <c r="J87" s="43"/>
      <c r="K87" s="43"/>
    </row>
    <row r="88" spans="1:11" s="52" customFormat="1" ht="20" customHeight="1" x14ac:dyDescent="0.3">
      <c r="A88" s="77">
        <v>80</v>
      </c>
      <c r="B88" s="60" t="str">
        <f>IFERROR(VLOOKUP(A88,'BS Format'!$C$10:$G$95,3,FALSE),"")</f>
        <v/>
      </c>
      <c r="C88" s="60">
        <v>180</v>
      </c>
      <c r="D88" s="60" t="str">
        <f>IFERROR(VLOOKUP(C88,'BS Format'!$C$10:$G$95,3,FALSE),"")</f>
        <v/>
      </c>
      <c r="E88" s="54" t="str">
        <f>IFERROR(IF(B88&lt;&gt;"v",REPT(" ",4)&amp;VLOOKUP(A88,'BS Format'!$C$10:$H$95,5,FALSE),UPPER(VLOOKUP(A88,'BS Format'!$C$10:$H$95,5,FALSE))),"")</f>
        <v/>
      </c>
      <c r="F88" s="55" t="str">
        <f>IFERROR(IF(OR(B88=0,B88="r"),VLOOKUP(A88,'BS Format'!$C$10:$I$95,7,FALSE),""),"")</f>
        <v/>
      </c>
      <c r="H88" s="54" t="str">
        <f>IFERROR(IF(D88&lt;&gt;"v",REPT(" ",4)&amp;VLOOKUP(C88,'BS Format'!$C$10:$H$95,5,FALSE),UPPER(VLOOKUP(C88,'BS Format'!$C$10:$H$95,5,FALSE))),"")</f>
        <v/>
      </c>
      <c r="I88" s="55" t="str">
        <f>IFERROR(IF(OR(D88=0,D88="r"),VLOOKUP(C88,'BS Format'!$C$10:$I$95,7,FALSE),""),"")</f>
        <v/>
      </c>
      <c r="J88" s="43"/>
      <c r="K88" s="43"/>
    </row>
    <row r="89" spans="1:11" s="52" customFormat="1" ht="20" customHeight="1" x14ac:dyDescent="0.3">
      <c r="A89" s="76">
        <v>81</v>
      </c>
      <c r="B89" s="60" t="str">
        <f>IFERROR(VLOOKUP(A89,'BS Format'!$C$10:$G$95,3,FALSE),"")</f>
        <v/>
      </c>
      <c r="C89" s="60">
        <v>181</v>
      </c>
      <c r="D89" s="60" t="str">
        <f>IFERROR(VLOOKUP(C89,'BS Format'!$C$10:$G$95,3,FALSE),"")</f>
        <v/>
      </c>
      <c r="E89" s="54" t="str">
        <f>IFERROR(IF(B89&lt;&gt;"v",REPT(" ",4)&amp;VLOOKUP(A89,'BS Format'!$C$10:$H$95,5,FALSE),UPPER(VLOOKUP(A89,'BS Format'!$C$10:$H$95,5,FALSE))),"")</f>
        <v/>
      </c>
      <c r="F89" s="55" t="str">
        <f>IFERROR(IF(OR(B89=0,B89="r"),VLOOKUP(A89,'BS Format'!$C$10:$I$95,7,FALSE),""),"")</f>
        <v/>
      </c>
      <c r="H89" s="54" t="str">
        <f>IFERROR(IF(D89&lt;&gt;"v",REPT(" ",4)&amp;VLOOKUP(C89,'BS Format'!$C$10:$H$95,5,FALSE),UPPER(VLOOKUP(C89,'BS Format'!$C$10:$H$95,5,FALSE))),"")</f>
        <v/>
      </c>
      <c r="I89" s="55" t="str">
        <f>IFERROR(IF(OR(D89=0,D89="r"),VLOOKUP(C89,'BS Format'!$C$10:$I$95,7,FALSE),""),"")</f>
        <v/>
      </c>
      <c r="J89" s="43"/>
      <c r="K89" s="43"/>
    </row>
    <row r="90" spans="1:11" s="52" customFormat="1" ht="20" customHeight="1" x14ac:dyDescent="0.3">
      <c r="A90" s="77">
        <v>82</v>
      </c>
      <c r="B90" s="60" t="str">
        <f>IFERROR(VLOOKUP(A90,'BS Format'!$C$10:$G$95,3,FALSE),"")</f>
        <v/>
      </c>
      <c r="C90" s="60">
        <v>182</v>
      </c>
      <c r="D90" s="60" t="str">
        <f>IFERROR(VLOOKUP(C90,'BS Format'!$C$10:$G$95,3,FALSE),"")</f>
        <v/>
      </c>
      <c r="E90" s="54" t="str">
        <f>IFERROR(IF(B90&lt;&gt;"v",REPT(" ",4)&amp;VLOOKUP(A90,'BS Format'!$C$10:$H$95,5,FALSE),UPPER(VLOOKUP(A90,'BS Format'!$C$10:$H$95,5,FALSE))),"")</f>
        <v/>
      </c>
      <c r="F90" s="55" t="str">
        <f>IFERROR(IF(OR(B90=0,B90="r"),VLOOKUP(A90,'BS Format'!$C$10:$I$95,7,FALSE),""),"")</f>
        <v/>
      </c>
      <c r="H90" s="54" t="str">
        <f>IFERROR(IF(D90&lt;&gt;"v",REPT(" ",4)&amp;VLOOKUP(C90,'BS Format'!$C$10:$H$95,5,FALSE),UPPER(VLOOKUP(C90,'BS Format'!$C$10:$H$95,5,FALSE))),"")</f>
        <v/>
      </c>
      <c r="I90" s="55" t="str">
        <f>IFERROR(IF(OR(D90=0,D90="r"),VLOOKUP(C90,'BS Format'!$C$10:$I$95,7,FALSE),""),"")</f>
        <v/>
      </c>
      <c r="J90" s="43"/>
      <c r="K90" s="43"/>
    </row>
    <row r="91" spans="1:11" s="52" customFormat="1" ht="20" customHeight="1" x14ac:dyDescent="0.3">
      <c r="A91" s="76">
        <v>83</v>
      </c>
      <c r="B91" s="60" t="str">
        <f>IFERROR(VLOOKUP(A91,'BS Format'!$C$10:$G$95,3,FALSE),"")</f>
        <v/>
      </c>
      <c r="C91" s="60">
        <v>183</v>
      </c>
      <c r="D91" s="60" t="str">
        <f>IFERROR(VLOOKUP(C91,'BS Format'!$C$10:$G$95,3,FALSE),"")</f>
        <v/>
      </c>
      <c r="E91" s="54" t="str">
        <f>IFERROR(IF(B91&lt;&gt;"v",REPT(" ",4)&amp;VLOOKUP(A91,'BS Format'!$C$10:$H$95,5,FALSE),UPPER(VLOOKUP(A91,'BS Format'!$C$10:$H$95,5,FALSE))),"")</f>
        <v/>
      </c>
      <c r="F91" s="55" t="str">
        <f>IFERROR(IF(OR(B91=0,B91="r"),VLOOKUP(A91,'BS Format'!$C$10:$I$95,7,FALSE),""),"")</f>
        <v/>
      </c>
      <c r="H91" s="54" t="str">
        <f>IFERROR(IF(D91&lt;&gt;"v",REPT(" ",4)&amp;VLOOKUP(C91,'BS Format'!$C$10:$H$95,5,FALSE),UPPER(VLOOKUP(C91,'BS Format'!$C$10:$H$95,5,FALSE))),"")</f>
        <v/>
      </c>
      <c r="I91" s="55" t="str">
        <f>IFERROR(IF(OR(D91=0,D91="r"),VLOOKUP(C91,'BS Format'!$C$10:$I$95,7,FALSE),""),"")</f>
        <v/>
      </c>
      <c r="J91" s="43"/>
      <c r="K91" s="43"/>
    </row>
    <row r="92" spans="1:11" s="52" customFormat="1" ht="20" customHeight="1" x14ac:dyDescent="0.3">
      <c r="A92" s="77">
        <v>84</v>
      </c>
      <c r="B92" s="60" t="str">
        <f>IFERROR(VLOOKUP(A92,'BS Format'!$C$10:$G$95,3,FALSE),"")</f>
        <v/>
      </c>
      <c r="C92" s="60">
        <v>184</v>
      </c>
      <c r="D92" s="60" t="str">
        <f>IFERROR(VLOOKUP(C92,'BS Format'!$C$10:$G$95,3,FALSE),"")</f>
        <v/>
      </c>
      <c r="E92" s="54" t="str">
        <f>IFERROR(IF(B92&lt;&gt;"v",REPT(" ",4)&amp;VLOOKUP(A92,'BS Format'!$C$10:$H$95,5,FALSE),UPPER(VLOOKUP(A92,'BS Format'!$C$10:$H$95,5,FALSE))),"")</f>
        <v/>
      </c>
      <c r="F92" s="55" t="str">
        <f>IFERROR(IF(OR(B92=0,B92="r"),VLOOKUP(A92,'BS Format'!$C$10:$I$95,7,FALSE),""),"")</f>
        <v/>
      </c>
      <c r="H92" s="54" t="str">
        <f>IFERROR(IF(D92&lt;&gt;"v",REPT(" ",4)&amp;VLOOKUP(C92,'BS Format'!$C$10:$H$95,5,FALSE),UPPER(VLOOKUP(C92,'BS Format'!$C$10:$H$95,5,FALSE))),"")</f>
        <v/>
      </c>
      <c r="I92" s="55" t="str">
        <f>IFERROR(IF(OR(D92=0,D92="r"),VLOOKUP(C92,'BS Format'!$C$10:$I$95,7,FALSE),""),"")</f>
        <v/>
      </c>
      <c r="J92" s="43"/>
      <c r="K92" s="43"/>
    </row>
    <row r="93" spans="1:11" s="52" customFormat="1" ht="20" customHeight="1" x14ac:dyDescent="0.3">
      <c r="A93" s="76">
        <v>85</v>
      </c>
      <c r="B93" s="60" t="str">
        <f>IFERROR(VLOOKUP(A93,'BS Format'!$C$10:$G$95,3,FALSE),"")</f>
        <v/>
      </c>
      <c r="C93" s="60">
        <v>185</v>
      </c>
      <c r="D93" s="60" t="str">
        <f>IFERROR(VLOOKUP(C93,'BS Format'!$C$10:$G$95,3,FALSE),"")</f>
        <v/>
      </c>
      <c r="E93" s="54" t="str">
        <f>IFERROR(IF(B93&lt;&gt;"v",REPT(" ",4)&amp;VLOOKUP(A93,'BS Format'!$C$10:$H$95,5,FALSE),UPPER(VLOOKUP(A93,'BS Format'!$C$10:$H$95,5,FALSE))),"")</f>
        <v/>
      </c>
      <c r="F93" s="55" t="str">
        <f>IFERROR(IF(OR(B93=0,B93="r"),VLOOKUP(A93,'BS Format'!$C$10:$I$95,7,FALSE),""),"")</f>
        <v/>
      </c>
      <c r="H93" s="54" t="str">
        <f>IFERROR(IF(D93&lt;&gt;"v",REPT(" ",4)&amp;VLOOKUP(C93,'BS Format'!$C$10:$H$95,5,FALSE),UPPER(VLOOKUP(C93,'BS Format'!$C$10:$H$95,5,FALSE))),"")</f>
        <v/>
      </c>
      <c r="I93" s="55" t="str">
        <f>IFERROR(IF(OR(D93=0,D93="r"),VLOOKUP(C93,'BS Format'!$C$10:$I$95,7,FALSE),""),"")</f>
        <v/>
      </c>
      <c r="J93" s="43"/>
      <c r="K93" s="43"/>
    </row>
    <row r="94" spans="1:11" s="52" customFormat="1" ht="20" customHeight="1" x14ac:dyDescent="0.3">
      <c r="A94" s="77">
        <v>86</v>
      </c>
      <c r="B94" s="60" t="str">
        <f>IFERROR(VLOOKUP(A94,'BS Format'!$C$10:$G$95,3,FALSE),"")</f>
        <v/>
      </c>
      <c r="C94" s="60">
        <v>186</v>
      </c>
      <c r="D94" s="60" t="str">
        <f>IFERROR(VLOOKUP(C94,'BS Format'!$C$10:$G$95,3,FALSE),"")</f>
        <v/>
      </c>
      <c r="E94" s="54" t="str">
        <f>IFERROR(IF(B94&lt;&gt;"v",REPT(" ",4)&amp;VLOOKUP(A94,'BS Format'!$C$10:$H$95,5,FALSE),UPPER(VLOOKUP(A94,'BS Format'!$C$10:$H$95,5,FALSE))),"")</f>
        <v/>
      </c>
      <c r="F94" s="55" t="str">
        <f>IFERROR(IF(OR(B94=0,B94="r"),VLOOKUP(A94,'BS Format'!$C$10:$I$95,7,FALSE),""),"")</f>
        <v/>
      </c>
      <c r="H94" s="54" t="str">
        <f>IFERROR(IF(D94&lt;&gt;"v",REPT(" ",4)&amp;VLOOKUP(C94,'BS Format'!$C$10:$H$95,5,FALSE),UPPER(VLOOKUP(C94,'BS Format'!$C$10:$H$95,5,FALSE))),"")</f>
        <v/>
      </c>
      <c r="I94" s="55" t="str">
        <f>IFERROR(IF(OR(D94=0,D94="r"),VLOOKUP(C94,'BS Format'!$C$10:$I$95,7,FALSE),""),"")</f>
        <v/>
      </c>
      <c r="J94" s="43"/>
      <c r="K94" s="43"/>
    </row>
    <row r="95" spans="1:11" s="52" customFormat="1" ht="20" customHeight="1" x14ac:dyDescent="0.3">
      <c r="A95" s="76">
        <v>87</v>
      </c>
      <c r="B95" s="60" t="str">
        <f>IFERROR(VLOOKUP(A95,'BS Format'!$C$10:$G$95,3,FALSE),"")</f>
        <v/>
      </c>
      <c r="C95" s="60">
        <v>187</v>
      </c>
      <c r="D95" s="60" t="str">
        <f>IFERROR(VLOOKUP(C95,'BS Format'!$C$10:$G$95,3,FALSE),"")</f>
        <v/>
      </c>
      <c r="E95" s="54" t="str">
        <f>IFERROR(IF(B95&lt;&gt;"v",REPT(" ",4)&amp;VLOOKUP(A95,'BS Format'!$C$10:$H$95,5,FALSE),UPPER(VLOOKUP(A95,'BS Format'!$C$10:$H$95,5,FALSE))),"")</f>
        <v/>
      </c>
      <c r="F95" s="55" t="str">
        <f>IFERROR(IF(OR(B95=0,B95="r"),VLOOKUP(A95,'BS Format'!$C$10:$I$95,7,FALSE),""),"")</f>
        <v/>
      </c>
      <c r="H95" s="54" t="str">
        <f>IFERROR(IF(D95&lt;&gt;"v",REPT(" ",4)&amp;VLOOKUP(C95,'BS Format'!$C$10:$H$95,5,FALSE),UPPER(VLOOKUP(C95,'BS Format'!$C$10:$H$95,5,FALSE))),"")</f>
        <v/>
      </c>
      <c r="I95" s="55" t="str">
        <f>IFERROR(IF(OR(D95=0,D95="r"),VLOOKUP(C95,'BS Format'!$C$10:$I$95,7,FALSE),""),"")</f>
        <v/>
      </c>
      <c r="J95" s="43"/>
      <c r="K95" s="43"/>
    </row>
    <row r="96" spans="1:11" s="52" customFormat="1" ht="20" customHeight="1" x14ac:dyDescent="0.3">
      <c r="A96" s="77">
        <v>88</v>
      </c>
      <c r="B96" s="60" t="str">
        <f>IFERROR(VLOOKUP(A96,'BS Format'!$C$10:$G$95,3,FALSE),"")</f>
        <v/>
      </c>
      <c r="C96" s="60">
        <v>188</v>
      </c>
      <c r="D96" s="60" t="str">
        <f>IFERROR(VLOOKUP(C96,'BS Format'!$C$10:$G$95,3,FALSE),"")</f>
        <v/>
      </c>
      <c r="E96" s="54" t="str">
        <f>IFERROR(IF(B96&lt;&gt;"v",REPT(" ",4)&amp;VLOOKUP(A96,'BS Format'!$C$10:$H$95,5,FALSE),UPPER(VLOOKUP(A96,'BS Format'!$C$10:$H$95,5,FALSE))),"")</f>
        <v/>
      </c>
      <c r="F96" s="55" t="str">
        <f>IFERROR(IF(OR(B96=0,B96="r"),VLOOKUP(A96,'BS Format'!$C$10:$I$95,7,FALSE),""),"")</f>
        <v/>
      </c>
      <c r="H96" s="54" t="str">
        <f>IFERROR(IF(D96&lt;&gt;"v",REPT(" ",4)&amp;VLOOKUP(C96,'BS Format'!$C$10:$H$95,5,FALSE),UPPER(VLOOKUP(C96,'BS Format'!$C$10:$H$95,5,FALSE))),"")</f>
        <v/>
      </c>
      <c r="I96" s="55" t="str">
        <f>IFERROR(IF(OR(D96=0,D96="r"),VLOOKUP(C96,'BS Format'!$C$10:$I$95,7,FALSE),""),"")</f>
        <v/>
      </c>
      <c r="J96" s="43"/>
      <c r="K96" s="43"/>
    </row>
    <row r="97" spans="1:11" s="43" customFormat="1" ht="20" customHeight="1" x14ac:dyDescent="0.25">
      <c r="A97" s="76"/>
      <c r="B97" s="59"/>
      <c r="C97" s="59"/>
      <c r="D97" s="59"/>
      <c r="F97" s="44"/>
      <c r="I97" s="44"/>
    </row>
    <row r="98" spans="1:11" s="43" customFormat="1" ht="20" customHeight="1" x14ac:dyDescent="0.25">
      <c r="A98" s="76"/>
      <c r="B98" s="59"/>
      <c r="C98" s="59"/>
      <c r="D98" s="59"/>
      <c r="F98" s="44"/>
      <c r="I98" s="44"/>
    </row>
    <row r="99" spans="1:11" s="52" customFormat="1" ht="20" hidden="1" customHeight="1" x14ac:dyDescent="0.25">
      <c r="A99" s="76"/>
      <c r="B99" s="60"/>
      <c r="C99" s="60"/>
      <c r="D99" s="60"/>
      <c r="E99" s="50"/>
      <c r="F99" s="51"/>
      <c r="H99" s="50"/>
      <c r="I99" s="51"/>
      <c r="J99" s="43"/>
      <c r="K99" s="43"/>
    </row>
    <row r="100" spans="1:11" s="52" customFormat="1" ht="20" hidden="1" customHeight="1" x14ac:dyDescent="0.25">
      <c r="A100" s="76"/>
      <c r="B100" s="60"/>
      <c r="C100" s="60"/>
      <c r="D100" s="60"/>
      <c r="E100" s="50"/>
      <c r="F100" s="51"/>
      <c r="H100" s="50"/>
      <c r="I100" s="51"/>
      <c r="J100" s="43"/>
      <c r="K100" s="43"/>
    </row>
    <row r="101" spans="1:11" s="52" customFormat="1" ht="20" hidden="1" customHeight="1" x14ac:dyDescent="0.25">
      <c r="A101" s="76"/>
      <c r="B101" s="60"/>
      <c r="C101" s="60"/>
      <c r="D101" s="60"/>
      <c r="E101" s="50"/>
      <c r="F101" s="51"/>
      <c r="H101" s="50"/>
      <c r="I101" s="51"/>
      <c r="J101" s="43"/>
      <c r="K101" s="43"/>
    </row>
    <row r="102" spans="1:11" s="52" customFormat="1" ht="20" hidden="1" customHeight="1" x14ac:dyDescent="0.25">
      <c r="A102" s="76"/>
      <c r="B102" s="60"/>
      <c r="C102" s="60"/>
      <c r="D102" s="60"/>
      <c r="E102" s="50"/>
      <c r="F102" s="51"/>
      <c r="H102" s="50"/>
      <c r="I102" s="51"/>
      <c r="J102" s="43"/>
      <c r="K102" s="43"/>
    </row>
    <row r="103" spans="1:11" s="52" customFormat="1" ht="20" hidden="1" customHeight="1" x14ac:dyDescent="0.25">
      <c r="A103" s="76"/>
      <c r="B103" s="60"/>
      <c r="C103" s="60"/>
      <c r="D103" s="60"/>
      <c r="E103" s="50"/>
      <c r="F103" s="51"/>
      <c r="H103" s="50"/>
      <c r="I103" s="51"/>
      <c r="J103" s="43"/>
      <c r="K103" s="43"/>
    </row>
    <row r="104" spans="1:11" s="52" customFormat="1" ht="20" hidden="1" customHeight="1" x14ac:dyDescent="0.25">
      <c r="A104" s="76"/>
      <c r="B104" s="60"/>
      <c r="C104" s="60"/>
      <c r="D104" s="60"/>
      <c r="E104" s="50"/>
      <c r="F104" s="51"/>
      <c r="H104" s="50"/>
      <c r="I104" s="51"/>
      <c r="J104" s="43"/>
      <c r="K104" s="43"/>
    </row>
    <row r="105" spans="1:11" s="52" customFormat="1" ht="20" hidden="1" customHeight="1" x14ac:dyDescent="0.25">
      <c r="A105" s="76"/>
      <c r="B105" s="60"/>
      <c r="C105" s="60"/>
      <c r="D105" s="60"/>
      <c r="E105" s="50"/>
      <c r="F105" s="51"/>
      <c r="H105" s="50"/>
      <c r="I105" s="51"/>
      <c r="J105" s="43"/>
      <c r="K105" s="43"/>
    </row>
    <row r="106" spans="1:11" s="52" customFormat="1" ht="20" hidden="1" customHeight="1" x14ac:dyDescent="0.25">
      <c r="A106" s="76"/>
      <c r="B106" s="60"/>
      <c r="C106" s="60"/>
      <c r="D106" s="60"/>
      <c r="E106" s="50"/>
      <c r="F106" s="51"/>
      <c r="H106" s="50"/>
      <c r="I106" s="51"/>
      <c r="J106" s="43"/>
      <c r="K106" s="43"/>
    </row>
    <row r="107" spans="1:11" s="52" customFormat="1" ht="20" hidden="1" customHeight="1" x14ac:dyDescent="0.25">
      <c r="A107" s="76"/>
      <c r="B107" s="60"/>
      <c r="C107" s="60"/>
      <c r="D107" s="60"/>
      <c r="E107" s="50"/>
      <c r="F107" s="51"/>
      <c r="H107" s="50"/>
      <c r="I107" s="51"/>
      <c r="J107" s="43"/>
      <c r="K107" s="43"/>
    </row>
    <row r="108" spans="1:11" s="52" customFormat="1" ht="20" hidden="1" customHeight="1" x14ac:dyDescent="0.25">
      <c r="A108" s="76"/>
      <c r="B108" s="60"/>
      <c r="C108" s="60"/>
      <c r="D108" s="60"/>
      <c r="E108" s="50"/>
      <c r="F108" s="51"/>
      <c r="H108" s="50"/>
      <c r="I108" s="51"/>
      <c r="J108" s="43"/>
      <c r="K108" s="43"/>
    </row>
    <row r="109" spans="1:11" s="52" customFormat="1" ht="20" hidden="1" customHeight="1" x14ac:dyDescent="0.25">
      <c r="A109" s="76"/>
      <c r="B109" s="60"/>
      <c r="C109" s="60"/>
      <c r="D109" s="60"/>
      <c r="E109" s="50"/>
      <c r="F109" s="51"/>
      <c r="H109" s="50"/>
      <c r="I109" s="51"/>
      <c r="J109" s="43"/>
      <c r="K109" s="43"/>
    </row>
    <row r="110" spans="1:11" s="52" customFormat="1" ht="20" hidden="1" customHeight="1" x14ac:dyDescent="0.25">
      <c r="A110" s="76"/>
      <c r="B110" s="60"/>
      <c r="C110" s="60"/>
      <c r="D110" s="60"/>
      <c r="E110" s="50"/>
      <c r="F110" s="51"/>
      <c r="H110" s="50"/>
      <c r="I110" s="51"/>
      <c r="J110" s="43"/>
      <c r="K110" s="43"/>
    </row>
    <row r="111" spans="1:11" s="52" customFormat="1" ht="20" hidden="1" customHeight="1" x14ac:dyDescent="0.25">
      <c r="A111" s="76"/>
      <c r="B111" s="60"/>
      <c r="C111" s="60"/>
      <c r="D111" s="60"/>
      <c r="E111" s="50"/>
      <c r="F111" s="51"/>
      <c r="H111" s="50"/>
      <c r="I111" s="51"/>
      <c r="J111" s="43"/>
      <c r="K111" s="43"/>
    </row>
    <row r="112" spans="1:11" s="52" customFormat="1" ht="20" hidden="1" customHeight="1" x14ac:dyDescent="0.25">
      <c r="A112" s="76"/>
      <c r="B112" s="60"/>
      <c r="C112" s="60"/>
      <c r="D112" s="60"/>
      <c r="E112" s="50"/>
      <c r="F112" s="51"/>
      <c r="H112" s="50"/>
      <c r="I112" s="51"/>
      <c r="J112" s="43"/>
      <c r="K112" s="43"/>
    </row>
    <row r="113" spans="1:11" s="52" customFormat="1" ht="20" hidden="1" customHeight="1" x14ac:dyDescent="0.25">
      <c r="A113" s="76"/>
      <c r="B113" s="60"/>
      <c r="C113" s="60"/>
      <c r="D113" s="60"/>
      <c r="E113" s="50"/>
      <c r="F113" s="51"/>
      <c r="H113" s="50"/>
      <c r="I113" s="51"/>
      <c r="J113" s="43"/>
      <c r="K113" s="43"/>
    </row>
    <row r="114" spans="1:11" s="52" customFormat="1" ht="20" hidden="1" customHeight="1" x14ac:dyDescent="0.25">
      <c r="A114" s="76"/>
      <c r="B114" s="60"/>
      <c r="C114" s="60"/>
      <c r="D114" s="60"/>
      <c r="E114" s="50"/>
      <c r="F114" s="51"/>
      <c r="H114" s="50"/>
      <c r="I114" s="51"/>
      <c r="J114" s="43"/>
      <c r="K114" s="43"/>
    </row>
    <row r="115" spans="1:11" s="52" customFormat="1" ht="20" hidden="1" customHeight="1" x14ac:dyDescent="0.25">
      <c r="A115" s="76"/>
      <c r="B115" s="60"/>
      <c r="C115" s="60"/>
      <c r="D115" s="60"/>
      <c r="E115" s="50"/>
      <c r="F115" s="51"/>
      <c r="H115" s="50"/>
      <c r="I115" s="51"/>
      <c r="J115" s="43"/>
      <c r="K115" s="43"/>
    </row>
    <row r="116" spans="1:11" s="52" customFormat="1" ht="20" hidden="1" customHeight="1" x14ac:dyDescent="0.25">
      <c r="A116" s="76"/>
      <c r="B116" s="60"/>
      <c r="C116" s="60"/>
      <c r="D116" s="60"/>
      <c r="E116" s="50"/>
      <c r="F116" s="51"/>
      <c r="H116" s="50"/>
      <c r="I116" s="51"/>
      <c r="J116" s="43"/>
      <c r="K116" s="43"/>
    </row>
    <row r="117" spans="1:11" s="52" customFormat="1" ht="20" hidden="1" customHeight="1" x14ac:dyDescent="0.25">
      <c r="A117" s="76"/>
      <c r="B117" s="60"/>
      <c r="C117" s="60"/>
      <c r="D117" s="60"/>
      <c r="E117" s="50"/>
      <c r="F117" s="51"/>
      <c r="H117" s="50"/>
      <c r="I117" s="51"/>
      <c r="J117" s="43"/>
      <c r="K117" s="43"/>
    </row>
    <row r="118" spans="1:11" s="52" customFormat="1" ht="20" hidden="1" customHeight="1" x14ac:dyDescent="0.25">
      <c r="A118" s="76"/>
      <c r="B118" s="60"/>
      <c r="C118" s="60"/>
      <c r="D118" s="60"/>
      <c r="E118" s="50"/>
      <c r="F118" s="51"/>
      <c r="H118" s="50"/>
      <c r="I118" s="51"/>
      <c r="J118" s="43"/>
      <c r="K118" s="43"/>
    </row>
    <row r="119" spans="1:11" s="52" customFormat="1" ht="20" hidden="1" customHeight="1" x14ac:dyDescent="0.25">
      <c r="A119" s="76"/>
      <c r="B119" s="60"/>
      <c r="C119" s="60"/>
      <c r="D119" s="60"/>
      <c r="E119" s="50"/>
      <c r="F119" s="51"/>
      <c r="H119" s="50"/>
      <c r="I119" s="51"/>
      <c r="J119" s="43"/>
      <c r="K119" s="43"/>
    </row>
    <row r="120" spans="1:11" s="52" customFormat="1" ht="20" hidden="1" customHeight="1" x14ac:dyDescent="0.25">
      <c r="A120" s="76"/>
      <c r="B120" s="60"/>
      <c r="C120" s="60"/>
      <c r="D120" s="60"/>
      <c r="E120" s="50"/>
      <c r="F120" s="51"/>
      <c r="H120" s="50"/>
      <c r="I120" s="51"/>
      <c r="J120" s="43"/>
      <c r="K120" s="43"/>
    </row>
    <row r="121" spans="1:11" s="52" customFormat="1" ht="20" hidden="1" customHeight="1" x14ac:dyDescent="0.25">
      <c r="A121" s="76"/>
      <c r="B121" s="60"/>
      <c r="C121" s="60"/>
      <c r="D121" s="60"/>
      <c r="E121" s="50"/>
      <c r="F121" s="51"/>
      <c r="H121" s="50"/>
      <c r="I121" s="51"/>
      <c r="J121" s="43"/>
      <c r="K121" s="43"/>
    </row>
    <row r="122" spans="1:11" s="52" customFormat="1" ht="20" hidden="1" customHeight="1" x14ac:dyDescent="0.25">
      <c r="A122" s="76"/>
      <c r="B122" s="60"/>
      <c r="C122" s="60"/>
      <c r="D122" s="60"/>
      <c r="E122" s="50"/>
      <c r="F122" s="51"/>
      <c r="H122" s="50"/>
      <c r="I122" s="51"/>
      <c r="J122" s="43"/>
      <c r="K122" s="43"/>
    </row>
    <row r="123" spans="1:11" s="52" customFormat="1" ht="20" hidden="1" customHeight="1" x14ac:dyDescent="0.25">
      <c r="A123" s="76"/>
      <c r="B123" s="60"/>
      <c r="C123" s="60"/>
      <c r="D123" s="60"/>
      <c r="E123" s="50"/>
      <c r="F123" s="51"/>
      <c r="H123" s="50"/>
      <c r="I123" s="51"/>
      <c r="J123" s="43"/>
      <c r="K123" s="43"/>
    </row>
    <row r="124" spans="1:11" s="52" customFormat="1" ht="20" hidden="1" customHeight="1" x14ac:dyDescent="0.25">
      <c r="A124" s="76"/>
      <c r="B124" s="60"/>
      <c r="C124" s="60"/>
      <c r="D124" s="60"/>
      <c r="E124" s="50"/>
      <c r="F124" s="51"/>
      <c r="H124" s="50"/>
      <c r="I124" s="51"/>
      <c r="J124" s="43"/>
      <c r="K124" s="43"/>
    </row>
    <row r="125" spans="1:11" s="52" customFormat="1" ht="20" hidden="1" customHeight="1" x14ac:dyDescent="0.25">
      <c r="A125" s="76"/>
      <c r="B125" s="60"/>
      <c r="C125" s="60"/>
      <c r="D125" s="60"/>
      <c r="E125" s="50"/>
      <c r="F125" s="51"/>
      <c r="H125" s="50"/>
      <c r="I125" s="51"/>
      <c r="J125" s="43"/>
      <c r="K125" s="43"/>
    </row>
  </sheetData>
  <mergeCells count="3">
    <mergeCell ref="E5:I5"/>
    <mergeCell ref="E6:I6"/>
    <mergeCell ref="E7:I7"/>
  </mergeCells>
  <conditionalFormatting sqref="E9:F96">
    <cfRule type="expression" dxfId="8" priority="4">
      <formula>$B9="r"</formula>
    </cfRule>
    <cfRule type="expression" dxfId="11" priority="5">
      <formula>$B9="t"</formula>
    </cfRule>
    <cfRule type="expression" dxfId="6" priority="6">
      <formula>$B9="v"</formula>
    </cfRule>
  </conditionalFormatting>
  <conditionalFormatting sqref="H9:I96">
    <cfRule type="expression" dxfId="9" priority="1">
      <formula>$D9="r"</formula>
    </cfRule>
    <cfRule type="expression" dxfId="10" priority="2">
      <formula>$D9="t"</formula>
    </cfRule>
    <cfRule type="expression" dxfId="7" priority="3">
      <formula>$D9="v"</formula>
    </cfRule>
  </conditionalFormatting>
  <pageMargins left="0.70866141732283472" right="0.70866141732283472" top="0.74803149606299213" bottom="0.74803149606299213" header="0.31496062992125984" footer="0.31496062992125984"/>
  <pageSetup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7"/>
  <sheetViews>
    <sheetView showGridLines="0" workbookViewId="0">
      <selection activeCell="B97" sqref="B97"/>
    </sheetView>
  </sheetViews>
  <sheetFormatPr defaultColWidth="0" defaultRowHeight="0" customHeight="1" zeroHeight="1" x14ac:dyDescent="0.35"/>
  <cols>
    <col min="1" max="1" width="5.81640625" style="6" customWidth="1"/>
    <col min="2" max="2" width="51.81640625" style="57" customWidth="1"/>
    <col min="3" max="3" width="22.81640625" style="58" customWidth="1"/>
    <col min="4" max="4" width="4.1796875" customWidth="1"/>
    <col min="5" max="5" width="51.81640625" style="57" customWidth="1"/>
    <col min="6" max="6" width="22.81640625" style="58" customWidth="1"/>
    <col min="7" max="7" width="11.08984375" style="10" bestFit="1" customWidth="1"/>
    <col min="8" max="8" width="9.36328125" style="10" hidden="1" customWidth="1"/>
    <col min="9" max="11" width="0" hidden="1" customWidth="1"/>
    <col min="12" max="16384" width="8.90625" hidden="1"/>
  </cols>
  <sheetData>
    <row r="1" spans="1:8" s="43" customFormat="1" ht="14.4" customHeight="1" x14ac:dyDescent="0.3">
      <c r="A1" s="6"/>
      <c r="C1" s="44"/>
      <c r="F1" s="44"/>
    </row>
    <row r="2" spans="1:8" s="52" customFormat="1" ht="18.5" customHeight="1" thickBot="1" x14ac:dyDescent="0.3">
      <c r="A2" s="80"/>
      <c r="B2" s="80"/>
      <c r="C2" s="80"/>
      <c r="D2" s="80"/>
      <c r="E2" s="80"/>
      <c r="F2" s="80"/>
      <c r="G2" s="80"/>
      <c r="H2" s="45"/>
    </row>
    <row r="3" spans="1:8" s="43" customFormat="1" ht="10.4" customHeight="1" thickTop="1" x14ac:dyDescent="0.3">
      <c r="A3" s="6"/>
      <c r="B3" s="48"/>
      <c r="C3" s="44"/>
      <c r="E3" s="48"/>
      <c r="F3" s="44"/>
    </row>
    <row r="4" spans="1:8" s="52" customFormat="1" ht="14.4" customHeight="1" x14ac:dyDescent="0.3">
      <c r="A4" s="6"/>
      <c r="B4" s="50"/>
      <c r="C4" s="51"/>
      <c r="E4" s="50"/>
      <c r="F4" s="51"/>
      <c r="G4" s="43"/>
      <c r="H4" s="43"/>
    </row>
    <row r="5" spans="1:8" s="52" customFormat="1" ht="20" customHeight="1" x14ac:dyDescent="0.3">
      <c r="A5" s="76"/>
      <c r="B5" s="90" t="s">
        <v>222</v>
      </c>
      <c r="C5" s="90"/>
      <c r="D5" s="90"/>
      <c r="E5" s="90"/>
      <c r="F5" s="90"/>
      <c r="G5" s="43"/>
      <c r="H5" s="43"/>
    </row>
    <row r="6" spans="1:8" s="52" customFormat="1" ht="20" customHeight="1" x14ac:dyDescent="0.3">
      <c r="A6" s="76"/>
      <c r="B6" s="91" t="s">
        <v>12</v>
      </c>
      <c r="C6" s="91"/>
      <c r="D6" s="91"/>
      <c r="E6" s="91"/>
      <c r="F6" s="91"/>
      <c r="G6" s="43"/>
      <c r="H6" s="43"/>
    </row>
    <row r="7" spans="1:8" s="52" customFormat="1" ht="20" customHeight="1" x14ac:dyDescent="0.3">
      <c r="A7" s="76"/>
      <c r="B7" s="92" t="s">
        <v>129</v>
      </c>
      <c r="C7" s="92"/>
      <c r="D7" s="92"/>
      <c r="E7" s="92"/>
      <c r="F7" s="92"/>
      <c r="G7" s="43"/>
      <c r="H7" s="43"/>
    </row>
    <row r="8" spans="1:8" s="52" customFormat="1" ht="20" customHeight="1" x14ac:dyDescent="0.25">
      <c r="A8" s="76"/>
      <c r="B8" s="50"/>
      <c r="C8" s="51"/>
      <c r="E8" s="50"/>
      <c r="F8" s="51"/>
      <c r="G8" s="43"/>
      <c r="H8" s="43"/>
    </row>
    <row r="9" spans="1:8" s="52" customFormat="1" ht="20" customHeight="1" x14ac:dyDescent="0.3">
      <c r="A9" s="76"/>
      <c r="B9" s="62" t="s">
        <v>2</v>
      </c>
      <c r="C9" s="63" t="s">
        <v>99</v>
      </c>
      <c r="D9" s="64"/>
      <c r="E9" s="62" t="s">
        <v>27</v>
      </c>
      <c r="F9" s="63" t="s">
        <v>99</v>
      </c>
      <c r="G9" s="43"/>
      <c r="H9" s="43"/>
    </row>
    <row r="10" spans="1:8" s="52" customFormat="1" ht="20" customHeight="1" x14ac:dyDescent="0.3">
      <c r="A10" s="77"/>
      <c r="B10" s="65" t="s">
        <v>100</v>
      </c>
      <c r="C10" s="55" t="s">
        <v>99</v>
      </c>
      <c r="E10" s="65" t="s">
        <v>101</v>
      </c>
      <c r="F10" s="55" t="s">
        <v>99</v>
      </c>
      <c r="G10" s="43"/>
      <c r="H10" s="43"/>
    </row>
    <row r="11" spans="1:8" s="52" customFormat="1" ht="20" customHeight="1" x14ac:dyDescent="0.3">
      <c r="A11" s="76"/>
      <c r="B11" s="54" t="s">
        <v>102</v>
      </c>
      <c r="C11" s="55">
        <v>200</v>
      </c>
      <c r="E11" s="54" t="s">
        <v>103</v>
      </c>
      <c r="F11" s="55">
        <v>4724.3500000000004</v>
      </c>
      <c r="G11" s="43"/>
      <c r="H11" s="43"/>
    </row>
    <row r="12" spans="1:8" s="52" customFormat="1" ht="20" customHeight="1" x14ac:dyDescent="0.3">
      <c r="A12" s="77"/>
      <c r="B12" s="54" t="s">
        <v>104</v>
      </c>
      <c r="C12" s="55">
        <v>1324.15</v>
      </c>
      <c r="E12" s="54" t="s">
        <v>105</v>
      </c>
      <c r="F12" s="55">
        <v>0</v>
      </c>
      <c r="G12" s="43"/>
      <c r="H12" s="43"/>
    </row>
    <row r="13" spans="1:8" s="52" customFormat="1" ht="20" customHeight="1" x14ac:dyDescent="0.3">
      <c r="A13" s="76"/>
      <c r="B13" s="54" t="s">
        <v>106</v>
      </c>
      <c r="C13" s="55">
        <v>3691.5</v>
      </c>
      <c r="E13" s="54" t="s">
        <v>107</v>
      </c>
      <c r="F13" s="55">
        <v>-248.35000000000002</v>
      </c>
      <c r="G13" s="43"/>
      <c r="H13" s="43"/>
    </row>
    <row r="14" spans="1:8" s="52" customFormat="1" ht="20" customHeight="1" x14ac:dyDescent="0.3">
      <c r="A14" s="77"/>
      <c r="B14" s="54" t="s">
        <v>108</v>
      </c>
      <c r="C14" s="55">
        <v>4956.6999999999989</v>
      </c>
      <c r="E14" s="54" t="s">
        <v>109</v>
      </c>
      <c r="F14" s="55">
        <v>613.1</v>
      </c>
      <c r="G14" s="43"/>
      <c r="H14" s="43"/>
    </row>
    <row r="15" spans="1:8" s="52" customFormat="1" ht="20" customHeight="1" x14ac:dyDescent="0.3">
      <c r="A15" s="76"/>
      <c r="B15" s="54" t="s">
        <v>110</v>
      </c>
      <c r="C15" s="55">
        <v>4588.75</v>
      </c>
      <c r="E15" s="54"/>
      <c r="F15" s="55"/>
      <c r="G15" s="43"/>
      <c r="H15" s="43"/>
    </row>
    <row r="16" spans="1:8" s="52" customFormat="1" ht="20" customHeight="1" x14ac:dyDescent="0.3">
      <c r="A16" s="77"/>
      <c r="B16" s="54" t="s">
        <v>111</v>
      </c>
      <c r="C16" s="55">
        <v>78.5</v>
      </c>
      <c r="E16" s="65" t="s">
        <v>112</v>
      </c>
      <c r="F16" s="55" t="s">
        <v>99</v>
      </c>
      <c r="G16" s="43"/>
      <c r="H16" s="43"/>
    </row>
    <row r="17" spans="1:8" s="52" customFormat="1" ht="20" customHeight="1" x14ac:dyDescent="0.3">
      <c r="A17" s="76"/>
      <c r="B17" s="54" t="s">
        <v>113</v>
      </c>
      <c r="C17" s="55">
        <v>275</v>
      </c>
      <c r="E17" s="54" t="s">
        <v>114</v>
      </c>
      <c r="F17" s="55">
        <v>0</v>
      </c>
      <c r="G17" s="43"/>
      <c r="H17" s="43"/>
    </row>
    <row r="18" spans="1:8" s="52" customFormat="1" ht="20" customHeight="1" x14ac:dyDescent="0.3">
      <c r="A18" s="77"/>
      <c r="B18" s="54" t="s">
        <v>115</v>
      </c>
      <c r="C18" s="55">
        <v>550</v>
      </c>
      <c r="E18" s="54"/>
      <c r="F18" s="55"/>
      <c r="G18" s="43"/>
      <c r="H18" s="43"/>
    </row>
    <row r="19" spans="1:8" s="52" customFormat="1" ht="20" customHeight="1" x14ac:dyDescent="0.3">
      <c r="A19" s="76"/>
      <c r="B19" s="54"/>
      <c r="C19" s="55"/>
      <c r="E19" s="65" t="s">
        <v>116</v>
      </c>
      <c r="F19" s="55" t="s">
        <v>99</v>
      </c>
      <c r="G19" s="43"/>
      <c r="H19" s="43"/>
    </row>
    <row r="20" spans="1:8" s="52" customFormat="1" ht="20" customHeight="1" x14ac:dyDescent="0.3">
      <c r="A20" s="77"/>
      <c r="B20" s="65" t="s">
        <v>117</v>
      </c>
      <c r="C20" s="55" t="s">
        <v>99</v>
      </c>
      <c r="E20" s="54" t="s">
        <v>118</v>
      </c>
      <c r="F20" s="55">
        <v>11500</v>
      </c>
      <c r="G20" s="43"/>
      <c r="H20" s="43"/>
    </row>
    <row r="21" spans="1:8" s="52" customFormat="1" ht="20" customHeight="1" x14ac:dyDescent="0.3">
      <c r="A21" s="76"/>
      <c r="B21" s="54" t="s">
        <v>119</v>
      </c>
      <c r="C21" s="55">
        <v>900</v>
      </c>
      <c r="E21" s="54" t="s">
        <v>120</v>
      </c>
      <c r="F21" s="55">
        <v>3181.5</v>
      </c>
      <c r="G21" s="43"/>
      <c r="H21" s="43"/>
    </row>
    <row r="22" spans="1:8" s="52" customFormat="1" ht="20" customHeight="1" x14ac:dyDescent="0.3">
      <c r="A22" s="77"/>
      <c r="B22" s="54" t="s">
        <v>121</v>
      </c>
      <c r="C22" s="55">
        <v>-81.25</v>
      </c>
      <c r="E22" s="54" t="s">
        <v>122</v>
      </c>
      <c r="F22" s="55">
        <v>2162.7500000000005</v>
      </c>
      <c r="G22" s="43"/>
      <c r="H22" s="43"/>
    </row>
    <row r="23" spans="1:8" s="52" customFormat="1" ht="20" customHeight="1" x14ac:dyDescent="0.3">
      <c r="A23" s="76"/>
      <c r="B23" s="54" t="s">
        <v>123</v>
      </c>
      <c r="C23" s="55">
        <v>6000</v>
      </c>
      <c r="E23" s="54" t="s">
        <v>124</v>
      </c>
      <c r="F23" s="55">
        <v>0</v>
      </c>
      <c r="G23" s="43"/>
      <c r="H23" s="43"/>
    </row>
    <row r="24" spans="1:8" s="52" customFormat="1" ht="20" customHeight="1" x14ac:dyDescent="0.3">
      <c r="A24" s="77"/>
      <c r="B24" s="54" t="s">
        <v>125</v>
      </c>
      <c r="C24" s="55">
        <v>-550</v>
      </c>
      <c r="E24" s="54" t="s">
        <v>126</v>
      </c>
      <c r="F24" s="55" t="s">
        <v>99</v>
      </c>
      <c r="G24" s="43"/>
      <c r="H24" s="43"/>
    </row>
    <row r="25" spans="1:8" s="52" customFormat="1" ht="20" customHeight="1" x14ac:dyDescent="0.3">
      <c r="A25" s="76"/>
      <c r="B25" s="54" t="s">
        <v>126</v>
      </c>
      <c r="C25" s="55" t="s">
        <v>99</v>
      </c>
      <c r="D25" s="66"/>
      <c r="E25" s="54" t="s">
        <v>99</v>
      </c>
      <c r="F25" s="55" t="s">
        <v>99</v>
      </c>
      <c r="G25" s="43"/>
      <c r="H25" s="43"/>
    </row>
    <row r="26" spans="1:8" s="52" customFormat="1" ht="20" customHeight="1" x14ac:dyDescent="0.3">
      <c r="A26" s="77"/>
      <c r="B26" s="67" t="s">
        <v>127</v>
      </c>
      <c r="C26" s="68">
        <f>SUM(C11:C24)</f>
        <v>21933.35</v>
      </c>
      <c r="D26" s="69"/>
      <c r="E26" s="67" t="s">
        <v>128</v>
      </c>
      <c r="F26" s="68">
        <f>SUM(F11:F24)</f>
        <v>21933.35</v>
      </c>
      <c r="G26" s="43"/>
      <c r="H26" s="43"/>
    </row>
    <row r="27" spans="1:8" s="52" customFormat="1" ht="20" customHeight="1" x14ac:dyDescent="0.3">
      <c r="A27" s="76"/>
      <c r="B27" s="54" t="s">
        <v>99</v>
      </c>
      <c r="C27" s="55" t="s">
        <v>99</v>
      </c>
      <c r="G27" s="43"/>
      <c r="H27" s="43"/>
    </row>
    <row r="28" spans="1:8" s="52" customFormat="1" ht="20" customHeight="1" x14ac:dyDescent="0.3">
      <c r="A28" s="77"/>
      <c r="B28" s="54"/>
      <c r="C28" s="55"/>
      <c r="E28" s="54" t="s">
        <v>99</v>
      </c>
      <c r="F28" s="55" t="s">
        <v>99</v>
      </c>
      <c r="G28" s="43"/>
      <c r="H28" s="43"/>
    </row>
    <row r="29" spans="1:8" s="52" customFormat="1" ht="20" customHeight="1" x14ac:dyDescent="0.3">
      <c r="A29" s="76"/>
      <c r="B29" s="54"/>
      <c r="C29" s="55"/>
      <c r="E29" s="54"/>
      <c r="F29" s="55"/>
      <c r="G29" s="43"/>
      <c r="H29" s="43"/>
    </row>
    <row r="30" spans="1:8" s="52" customFormat="1" ht="20" customHeight="1" x14ac:dyDescent="0.3">
      <c r="A30" s="77"/>
      <c r="B30" s="54"/>
      <c r="C30" s="55"/>
      <c r="E30" s="54"/>
      <c r="F30" s="55"/>
      <c r="G30" s="43"/>
      <c r="H30" s="43"/>
    </row>
    <row r="31" spans="1:8" s="52" customFormat="1" ht="20" customHeight="1" x14ac:dyDescent="0.3">
      <c r="A31" s="76"/>
      <c r="B31" s="54"/>
      <c r="C31" s="55"/>
      <c r="E31" s="54"/>
      <c r="F31" s="55"/>
      <c r="G31" s="43"/>
      <c r="H31" s="43"/>
    </row>
    <row r="32" spans="1:8" s="52" customFormat="1" ht="20" customHeight="1" x14ac:dyDescent="0.3">
      <c r="A32" s="77"/>
      <c r="B32" s="54"/>
      <c r="C32" s="55"/>
      <c r="E32" s="54"/>
      <c r="F32" s="55"/>
      <c r="G32" s="43"/>
      <c r="H32" s="43"/>
    </row>
    <row r="33" spans="1:8" s="52" customFormat="1" ht="20" customHeight="1" x14ac:dyDescent="0.3">
      <c r="A33" s="76"/>
      <c r="B33" s="54"/>
      <c r="C33" s="55"/>
      <c r="E33" s="54"/>
      <c r="F33" s="55"/>
      <c r="G33" s="43"/>
      <c r="H33" s="43"/>
    </row>
    <row r="34" spans="1:8" s="52" customFormat="1" ht="20" customHeight="1" x14ac:dyDescent="0.3">
      <c r="A34" s="77"/>
      <c r="B34" s="54"/>
      <c r="C34" s="55"/>
      <c r="E34" s="54"/>
      <c r="F34" s="55"/>
      <c r="G34" s="43"/>
      <c r="H34" s="43"/>
    </row>
    <row r="35" spans="1:8" s="52" customFormat="1" ht="20" customHeight="1" x14ac:dyDescent="0.3">
      <c r="A35" s="76"/>
      <c r="B35" s="54"/>
      <c r="C35" s="55"/>
      <c r="E35" s="54"/>
      <c r="F35" s="55"/>
      <c r="G35" s="43"/>
      <c r="H35" s="43"/>
    </row>
    <row r="36" spans="1:8" s="52" customFormat="1" ht="20" customHeight="1" x14ac:dyDescent="0.3">
      <c r="A36" s="77"/>
      <c r="B36" s="54"/>
      <c r="C36" s="55"/>
      <c r="E36" s="54"/>
      <c r="F36" s="55"/>
      <c r="G36" s="43"/>
      <c r="H36" s="43"/>
    </row>
    <row r="37" spans="1:8" s="52" customFormat="1" ht="20" customHeight="1" x14ac:dyDescent="0.3">
      <c r="A37" s="76"/>
      <c r="B37" s="54"/>
      <c r="C37" s="55"/>
      <c r="E37" s="54"/>
      <c r="F37" s="55"/>
      <c r="G37" s="43"/>
      <c r="H37" s="43"/>
    </row>
    <row r="38" spans="1:8" s="52" customFormat="1" ht="20" customHeight="1" x14ac:dyDescent="0.3">
      <c r="A38" s="77"/>
      <c r="B38" s="54"/>
      <c r="C38" s="55"/>
      <c r="E38" s="54"/>
      <c r="F38" s="55"/>
      <c r="G38" s="43"/>
      <c r="H38" s="43"/>
    </row>
    <row r="39" spans="1:8" s="52" customFormat="1" ht="20" customHeight="1" x14ac:dyDescent="0.3">
      <c r="A39" s="76"/>
      <c r="B39" s="54"/>
      <c r="C39" s="55"/>
      <c r="E39" s="54"/>
      <c r="F39" s="55"/>
      <c r="G39" s="43"/>
      <c r="H39" s="43"/>
    </row>
    <row r="40" spans="1:8" s="52" customFormat="1" ht="20" customHeight="1" x14ac:dyDescent="0.3">
      <c r="A40" s="77"/>
      <c r="B40" s="54"/>
      <c r="C40" s="55"/>
      <c r="E40" s="54"/>
      <c r="F40" s="55"/>
      <c r="G40" s="43"/>
      <c r="H40" s="43"/>
    </row>
    <row r="41" spans="1:8" s="52" customFormat="1" ht="20" customHeight="1" x14ac:dyDescent="0.3">
      <c r="A41" s="76"/>
      <c r="B41" s="54"/>
      <c r="C41" s="55"/>
      <c r="E41" s="54"/>
      <c r="F41" s="55"/>
      <c r="G41" s="43"/>
      <c r="H41" s="43"/>
    </row>
    <row r="42" spans="1:8" s="52" customFormat="1" ht="20" customHeight="1" x14ac:dyDescent="0.3">
      <c r="A42" s="77"/>
      <c r="B42" s="54"/>
      <c r="C42" s="55"/>
      <c r="E42" s="54"/>
      <c r="F42" s="55"/>
      <c r="G42" s="43"/>
      <c r="H42" s="43"/>
    </row>
    <row r="43" spans="1:8" s="52" customFormat="1" ht="20" customHeight="1" x14ac:dyDescent="0.3">
      <c r="A43" s="76"/>
      <c r="B43" s="54"/>
      <c r="C43" s="55"/>
      <c r="E43" s="54"/>
      <c r="F43" s="55"/>
      <c r="G43" s="43"/>
      <c r="H43" s="43"/>
    </row>
    <row r="44" spans="1:8" s="52" customFormat="1" ht="20" customHeight="1" x14ac:dyDescent="0.3">
      <c r="A44" s="77"/>
      <c r="B44" s="54"/>
      <c r="C44" s="55"/>
      <c r="E44" s="54"/>
      <c r="F44" s="55"/>
      <c r="G44" s="43"/>
      <c r="H44" s="43"/>
    </row>
    <row r="45" spans="1:8" s="52" customFormat="1" ht="20" customHeight="1" x14ac:dyDescent="0.3">
      <c r="A45" s="76"/>
      <c r="B45" s="54"/>
      <c r="C45" s="55"/>
      <c r="E45" s="54"/>
      <c r="F45" s="55"/>
      <c r="G45" s="43"/>
      <c r="H45" s="43"/>
    </row>
    <row r="46" spans="1:8" s="52" customFormat="1" ht="20" customHeight="1" x14ac:dyDescent="0.3">
      <c r="A46" s="77"/>
      <c r="B46" s="54"/>
      <c r="C46" s="55"/>
      <c r="E46" s="54"/>
      <c r="F46" s="55"/>
      <c r="G46" s="43"/>
      <c r="H46" s="43"/>
    </row>
    <row r="47" spans="1:8" s="52" customFormat="1" ht="20" customHeight="1" x14ac:dyDescent="0.3">
      <c r="A47" s="76"/>
      <c r="B47" s="54"/>
      <c r="C47" s="55"/>
      <c r="E47" s="54"/>
      <c r="F47" s="55"/>
      <c r="G47" s="43"/>
      <c r="H47" s="43"/>
    </row>
    <row r="48" spans="1:8" s="52" customFormat="1" ht="20" customHeight="1" x14ac:dyDescent="0.3">
      <c r="A48" s="77"/>
      <c r="B48" s="54"/>
      <c r="C48" s="55"/>
      <c r="E48" s="54"/>
      <c r="F48" s="55"/>
      <c r="G48" s="43"/>
      <c r="H48" s="43"/>
    </row>
    <row r="49" spans="1:8" s="52" customFormat="1" ht="20" customHeight="1" x14ac:dyDescent="0.3">
      <c r="A49" s="76"/>
      <c r="B49" s="54"/>
      <c r="C49" s="55"/>
      <c r="E49" s="54"/>
      <c r="F49" s="55"/>
      <c r="G49" s="43"/>
      <c r="H49" s="43"/>
    </row>
    <row r="50" spans="1:8" s="52" customFormat="1" ht="20" customHeight="1" x14ac:dyDescent="0.3">
      <c r="A50" s="77"/>
      <c r="B50" s="54"/>
      <c r="C50" s="55"/>
      <c r="E50" s="54"/>
      <c r="F50" s="55"/>
      <c r="G50" s="43"/>
      <c r="H50" s="43"/>
    </row>
    <row r="51" spans="1:8" s="52" customFormat="1" ht="20" customHeight="1" x14ac:dyDescent="0.3">
      <c r="A51" s="76"/>
      <c r="B51" s="54"/>
      <c r="C51" s="55"/>
      <c r="E51" s="54"/>
      <c r="F51" s="55"/>
      <c r="G51" s="43"/>
      <c r="H51" s="43"/>
    </row>
    <row r="52" spans="1:8" s="52" customFormat="1" ht="20" customHeight="1" x14ac:dyDescent="0.3">
      <c r="A52" s="77"/>
      <c r="B52" s="54"/>
      <c r="C52" s="55"/>
      <c r="E52" s="54"/>
      <c r="F52" s="55"/>
      <c r="G52" s="43"/>
      <c r="H52" s="43"/>
    </row>
    <row r="53" spans="1:8" s="52" customFormat="1" ht="20" customHeight="1" x14ac:dyDescent="0.3">
      <c r="A53" s="76"/>
      <c r="B53" s="54"/>
      <c r="C53" s="55"/>
      <c r="E53" s="54"/>
      <c r="F53" s="55"/>
      <c r="G53" s="43"/>
      <c r="H53" s="43"/>
    </row>
    <row r="54" spans="1:8" s="52" customFormat="1" ht="20" customHeight="1" x14ac:dyDescent="0.3">
      <c r="A54" s="77"/>
      <c r="B54" s="54"/>
      <c r="C54" s="55"/>
      <c r="E54" s="54"/>
      <c r="F54" s="55"/>
      <c r="G54" s="43"/>
      <c r="H54" s="43"/>
    </row>
    <row r="55" spans="1:8" s="52" customFormat="1" ht="20" customHeight="1" x14ac:dyDescent="0.3">
      <c r="A55" s="76"/>
      <c r="B55" s="54"/>
      <c r="C55" s="55"/>
      <c r="E55" s="54"/>
      <c r="F55" s="55"/>
      <c r="G55" s="43"/>
      <c r="H55" s="43"/>
    </row>
    <row r="56" spans="1:8" s="52" customFormat="1" ht="20" customHeight="1" x14ac:dyDescent="0.3">
      <c r="A56" s="77"/>
      <c r="B56" s="54"/>
      <c r="C56" s="55"/>
      <c r="E56" s="54"/>
      <c r="F56" s="55"/>
      <c r="G56" s="43"/>
      <c r="H56" s="43"/>
    </row>
    <row r="57" spans="1:8" s="52" customFormat="1" ht="20" customHeight="1" x14ac:dyDescent="0.3">
      <c r="A57" s="76"/>
      <c r="B57" s="54"/>
      <c r="C57" s="55"/>
      <c r="E57" s="54"/>
      <c r="F57" s="55"/>
      <c r="G57" s="43"/>
      <c r="H57" s="43"/>
    </row>
    <row r="58" spans="1:8" s="52" customFormat="1" ht="20" customHeight="1" x14ac:dyDescent="0.3">
      <c r="A58" s="77"/>
      <c r="B58" s="54"/>
      <c r="C58" s="55"/>
      <c r="E58" s="54"/>
      <c r="F58" s="55"/>
      <c r="G58" s="43"/>
      <c r="H58" s="43"/>
    </row>
    <row r="59" spans="1:8" s="52" customFormat="1" ht="20" customHeight="1" x14ac:dyDescent="0.3">
      <c r="A59" s="76"/>
      <c r="B59" s="54"/>
      <c r="C59" s="55"/>
      <c r="E59" s="54"/>
      <c r="F59" s="55"/>
      <c r="G59" s="43"/>
      <c r="H59" s="43"/>
    </row>
    <row r="60" spans="1:8" s="52" customFormat="1" ht="20" customHeight="1" x14ac:dyDescent="0.3">
      <c r="A60" s="77"/>
      <c r="B60" s="54"/>
      <c r="C60" s="55"/>
      <c r="E60" s="54"/>
      <c r="F60" s="55"/>
      <c r="G60" s="43"/>
      <c r="H60" s="43"/>
    </row>
    <row r="61" spans="1:8" s="52" customFormat="1" ht="20" customHeight="1" x14ac:dyDescent="0.3">
      <c r="A61" s="76"/>
      <c r="B61" s="54"/>
      <c r="C61" s="55"/>
      <c r="E61" s="54"/>
      <c r="F61" s="55"/>
      <c r="G61" s="43"/>
      <c r="H61" s="43"/>
    </row>
    <row r="62" spans="1:8" s="52" customFormat="1" ht="20" customHeight="1" x14ac:dyDescent="0.3">
      <c r="A62" s="77"/>
      <c r="B62" s="54"/>
      <c r="C62" s="55"/>
      <c r="E62" s="54"/>
      <c r="F62" s="55"/>
      <c r="G62" s="43"/>
      <c r="H62" s="43"/>
    </row>
    <row r="63" spans="1:8" s="52" customFormat="1" ht="20" customHeight="1" x14ac:dyDescent="0.3">
      <c r="A63" s="76"/>
      <c r="B63" s="54"/>
      <c r="C63" s="55"/>
      <c r="E63" s="54"/>
      <c r="F63" s="55"/>
      <c r="G63" s="43"/>
      <c r="H63" s="43"/>
    </row>
    <row r="64" spans="1:8" s="52" customFormat="1" ht="20" customHeight="1" x14ac:dyDescent="0.3">
      <c r="A64" s="77"/>
      <c r="B64" s="54"/>
      <c r="C64" s="55"/>
      <c r="E64" s="54"/>
      <c r="F64" s="55"/>
      <c r="G64" s="43"/>
      <c r="H64" s="43"/>
    </row>
    <row r="65" spans="1:8" s="52" customFormat="1" ht="20" customHeight="1" x14ac:dyDescent="0.3">
      <c r="A65" s="76"/>
      <c r="B65" s="54"/>
      <c r="C65" s="55"/>
      <c r="E65" s="54"/>
      <c r="F65" s="55"/>
      <c r="G65" s="43"/>
      <c r="H65" s="43"/>
    </row>
    <row r="66" spans="1:8" s="52" customFormat="1" ht="20" customHeight="1" x14ac:dyDescent="0.3">
      <c r="A66" s="77"/>
      <c r="B66" s="54"/>
      <c r="C66" s="55"/>
      <c r="E66" s="54"/>
      <c r="F66" s="55"/>
      <c r="G66" s="43"/>
      <c r="H66" s="43"/>
    </row>
    <row r="67" spans="1:8" s="52" customFormat="1" ht="20" customHeight="1" x14ac:dyDescent="0.3">
      <c r="A67" s="76"/>
      <c r="B67" s="54"/>
      <c r="C67" s="55"/>
      <c r="E67" s="54"/>
      <c r="F67" s="55"/>
      <c r="G67" s="43"/>
      <c r="H67" s="43"/>
    </row>
    <row r="68" spans="1:8" s="52" customFormat="1" ht="20" customHeight="1" x14ac:dyDescent="0.3">
      <c r="A68" s="77"/>
      <c r="B68" s="54"/>
      <c r="C68" s="55"/>
      <c r="E68" s="54"/>
      <c r="F68" s="55"/>
      <c r="G68" s="43"/>
      <c r="H68" s="43"/>
    </row>
    <row r="69" spans="1:8" s="52" customFormat="1" ht="20" customHeight="1" x14ac:dyDescent="0.3">
      <c r="A69" s="76"/>
      <c r="B69" s="54"/>
      <c r="C69" s="55"/>
      <c r="E69" s="54"/>
      <c r="F69" s="55"/>
      <c r="G69" s="43"/>
      <c r="H69" s="43"/>
    </row>
    <row r="70" spans="1:8" s="52" customFormat="1" ht="20" customHeight="1" x14ac:dyDescent="0.3">
      <c r="A70" s="77"/>
      <c r="B70" s="54"/>
      <c r="C70" s="55"/>
      <c r="E70" s="54"/>
      <c r="F70" s="55"/>
      <c r="G70" s="43"/>
      <c r="H70" s="43"/>
    </row>
    <row r="71" spans="1:8" s="52" customFormat="1" ht="20" customHeight="1" x14ac:dyDescent="0.3">
      <c r="A71" s="76"/>
      <c r="B71" s="54"/>
      <c r="C71" s="55"/>
      <c r="E71" s="54"/>
      <c r="F71" s="55"/>
      <c r="G71" s="43"/>
      <c r="H71" s="43"/>
    </row>
    <row r="72" spans="1:8" s="52" customFormat="1" ht="20" customHeight="1" x14ac:dyDescent="0.3">
      <c r="A72" s="77"/>
      <c r="B72" s="54"/>
      <c r="C72" s="55"/>
      <c r="E72" s="54"/>
      <c r="F72" s="55"/>
      <c r="G72" s="43"/>
      <c r="H72" s="43"/>
    </row>
    <row r="73" spans="1:8" s="52" customFormat="1" ht="20" customHeight="1" x14ac:dyDescent="0.3">
      <c r="A73" s="76"/>
      <c r="B73" s="54"/>
      <c r="C73" s="55"/>
      <c r="E73" s="54"/>
      <c r="F73" s="55"/>
      <c r="G73" s="43"/>
      <c r="H73" s="43"/>
    </row>
    <row r="74" spans="1:8" s="52" customFormat="1" ht="20" customHeight="1" x14ac:dyDescent="0.3">
      <c r="A74" s="77"/>
      <c r="B74" s="54"/>
      <c r="C74" s="55"/>
      <c r="E74" s="54"/>
      <c r="F74" s="55"/>
      <c r="G74" s="43"/>
      <c r="H74" s="43"/>
    </row>
    <row r="75" spans="1:8" s="52" customFormat="1" ht="20" customHeight="1" x14ac:dyDescent="0.3">
      <c r="A75" s="76"/>
      <c r="B75" s="54"/>
      <c r="C75" s="55"/>
      <c r="E75" s="54"/>
      <c r="F75" s="55"/>
      <c r="G75" s="43"/>
      <c r="H75" s="43"/>
    </row>
    <row r="76" spans="1:8" s="52" customFormat="1" ht="20" customHeight="1" x14ac:dyDescent="0.3">
      <c r="A76" s="77"/>
      <c r="B76" s="54"/>
      <c r="C76" s="55"/>
      <c r="E76" s="54"/>
      <c r="F76" s="55"/>
      <c r="G76" s="43"/>
      <c r="H76" s="43"/>
    </row>
    <row r="77" spans="1:8" s="52" customFormat="1" ht="20" customHeight="1" x14ac:dyDescent="0.3">
      <c r="A77" s="76"/>
      <c r="B77" s="54"/>
      <c r="C77" s="55"/>
      <c r="E77" s="54"/>
      <c r="F77" s="55"/>
      <c r="G77" s="43"/>
      <c r="H77" s="43"/>
    </row>
    <row r="78" spans="1:8" s="52" customFormat="1" ht="20" customHeight="1" x14ac:dyDescent="0.3">
      <c r="A78" s="77"/>
      <c r="B78" s="54"/>
      <c r="C78" s="55"/>
      <c r="E78" s="54"/>
      <c r="F78" s="55"/>
      <c r="G78" s="43"/>
      <c r="H78" s="43"/>
    </row>
    <row r="79" spans="1:8" s="52" customFormat="1" ht="20" customHeight="1" x14ac:dyDescent="0.3">
      <c r="A79" s="76"/>
      <c r="B79" s="54"/>
      <c r="C79" s="55"/>
      <c r="E79" s="54"/>
      <c r="F79" s="55"/>
      <c r="G79" s="43"/>
      <c r="H79" s="43"/>
    </row>
    <row r="80" spans="1:8" s="52" customFormat="1" ht="20" customHeight="1" x14ac:dyDescent="0.3">
      <c r="A80" s="77"/>
      <c r="B80" s="54"/>
      <c r="C80" s="55"/>
      <c r="E80" s="54"/>
      <c r="F80" s="55"/>
      <c r="G80" s="43"/>
      <c r="H80" s="43"/>
    </row>
    <row r="81" spans="1:8" s="52" customFormat="1" ht="20" customHeight="1" x14ac:dyDescent="0.3">
      <c r="A81" s="76"/>
      <c r="B81" s="54"/>
      <c r="C81" s="55"/>
      <c r="E81" s="54"/>
      <c r="F81" s="55"/>
      <c r="G81" s="43"/>
      <c r="H81" s="43"/>
    </row>
    <row r="82" spans="1:8" s="52" customFormat="1" ht="20" customHeight="1" x14ac:dyDescent="0.3">
      <c r="A82" s="77"/>
      <c r="B82" s="54"/>
      <c r="C82" s="55"/>
      <c r="E82" s="54"/>
      <c r="F82" s="55"/>
      <c r="G82" s="43"/>
      <c r="H82" s="43"/>
    </row>
    <row r="83" spans="1:8" s="52" customFormat="1" ht="20" customHeight="1" x14ac:dyDescent="0.3">
      <c r="A83" s="76"/>
      <c r="B83" s="54"/>
      <c r="C83" s="55"/>
      <c r="E83" s="54"/>
      <c r="F83" s="55"/>
      <c r="G83" s="43"/>
      <c r="H83" s="43"/>
    </row>
    <row r="84" spans="1:8" s="52" customFormat="1" ht="20" customHeight="1" x14ac:dyDescent="0.3">
      <c r="A84" s="77"/>
      <c r="B84" s="54"/>
      <c r="C84" s="55"/>
      <c r="E84" s="54"/>
      <c r="F84" s="55"/>
      <c r="G84" s="43"/>
      <c r="H84" s="43"/>
    </row>
    <row r="85" spans="1:8" s="52" customFormat="1" ht="20" customHeight="1" x14ac:dyDescent="0.3">
      <c r="A85" s="76"/>
      <c r="B85" s="54"/>
      <c r="C85" s="55"/>
      <c r="E85" s="54"/>
      <c r="F85" s="55"/>
      <c r="G85" s="43"/>
      <c r="H85" s="43"/>
    </row>
    <row r="86" spans="1:8" s="52" customFormat="1" ht="20" customHeight="1" x14ac:dyDescent="0.3">
      <c r="A86" s="77"/>
      <c r="B86" s="54"/>
      <c r="C86" s="55"/>
      <c r="E86" s="54"/>
      <c r="F86" s="55"/>
      <c r="G86" s="43"/>
      <c r="H86" s="43"/>
    </row>
    <row r="87" spans="1:8" s="52" customFormat="1" ht="20" customHeight="1" x14ac:dyDescent="0.3">
      <c r="A87" s="76"/>
      <c r="B87" s="54"/>
      <c r="C87" s="55"/>
      <c r="E87" s="54"/>
      <c r="F87" s="55"/>
      <c r="G87" s="43"/>
      <c r="H87" s="43"/>
    </row>
    <row r="88" spans="1:8" s="52" customFormat="1" ht="20" customHeight="1" x14ac:dyDescent="0.3">
      <c r="A88" s="77"/>
      <c r="B88" s="54"/>
      <c r="C88" s="55"/>
      <c r="E88" s="54"/>
      <c r="F88" s="55"/>
      <c r="G88" s="43"/>
      <c r="H88" s="43"/>
    </row>
    <row r="89" spans="1:8" s="52" customFormat="1" ht="20" customHeight="1" x14ac:dyDescent="0.3">
      <c r="A89" s="76"/>
      <c r="B89" s="54"/>
      <c r="C89" s="55"/>
      <c r="E89" s="54"/>
      <c r="F89" s="55"/>
      <c r="G89" s="43"/>
      <c r="H89" s="43"/>
    </row>
    <row r="90" spans="1:8" s="52" customFormat="1" ht="20" customHeight="1" x14ac:dyDescent="0.3">
      <c r="A90" s="77"/>
      <c r="B90" s="54"/>
      <c r="C90" s="55"/>
      <c r="E90" s="54"/>
      <c r="F90" s="55"/>
      <c r="G90" s="43"/>
      <c r="H90" s="43"/>
    </row>
    <row r="91" spans="1:8" s="52" customFormat="1" ht="20" customHeight="1" x14ac:dyDescent="0.3">
      <c r="A91" s="76"/>
      <c r="B91" s="54"/>
      <c r="C91" s="55"/>
      <c r="E91" s="54"/>
      <c r="F91" s="55"/>
      <c r="G91" s="43"/>
      <c r="H91" s="43"/>
    </row>
    <row r="92" spans="1:8" s="52" customFormat="1" ht="20" customHeight="1" x14ac:dyDescent="0.3">
      <c r="A92" s="77"/>
      <c r="B92" s="54"/>
      <c r="C92" s="55"/>
      <c r="E92" s="54"/>
      <c r="F92" s="55"/>
      <c r="G92" s="43"/>
      <c r="H92" s="43"/>
    </row>
    <row r="93" spans="1:8" s="52" customFormat="1" ht="20" customHeight="1" x14ac:dyDescent="0.3">
      <c r="A93" s="76"/>
      <c r="B93" s="54"/>
      <c r="C93" s="55"/>
      <c r="E93" s="54"/>
      <c r="F93" s="55"/>
      <c r="G93" s="43"/>
      <c r="H93" s="43"/>
    </row>
    <row r="94" spans="1:8" s="52" customFormat="1" ht="20" customHeight="1" x14ac:dyDescent="0.3">
      <c r="A94" s="77"/>
      <c r="B94" s="54"/>
      <c r="C94" s="55"/>
      <c r="E94" s="54"/>
      <c r="F94" s="55"/>
      <c r="G94" s="43"/>
      <c r="H94" s="43"/>
    </row>
    <row r="95" spans="1:8" s="52" customFormat="1" ht="20" customHeight="1" x14ac:dyDescent="0.3">
      <c r="A95" s="76"/>
      <c r="B95" s="54"/>
      <c r="C95" s="55"/>
      <c r="E95" s="54"/>
      <c r="F95" s="55"/>
      <c r="G95" s="43"/>
      <c r="H95" s="43"/>
    </row>
    <row r="96" spans="1:8" s="52" customFormat="1" ht="20" customHeight="1" x14ac:dyDescent="0.3">
      <c r="A96" s="77"/>
      <c r="B96" s="54"/>
      <c r="C96" s="55"/>
      <c r="E96" s="54"/>
      <c r="F96" s="55"/>
      <c r="G96" s="43"/>
      <c r="H96" s="43"/>
    </row>
    <row r="97" spans="1:8" s="43" customFormat="1" ht="20" customHeight="1" x14ac:dyDescent="0.3">
      <c r="A97" s="76"/>
      <c r="B97" s="70"/>
      <c r="C97" s="71"/>
      <c r="E97" s="70"/>
      <c r="F97" s="71"/>
    </row>
    <row r="98" spans="1:8" s="43" customFormat="1" ht="20" customHeight="1" x14ac:dyDescent="0.3">
      <c r="A98" s="76"/>
      <c r="C98" s="44"/>
      <c r="E98" s="70"/>
      <c r="F98" s="71"/>
    </row>
    <row r="99" spans="1:8" s="52" customFormat="1" ht="20" hidden="1" customHeight="1" x14ac:dyDescent="0.25">
      <c r="A99" s="76"/>
      <c r="B99" s="50"/>
      <c r="C99" s="51"/>
      <c r="E99" s="50"/>
      <c r="F99" s="51"/>
      <c r="G99" s="43"/>
      <c r="H99" s="43"/>
    </row>
    <row r="100" spans="1:8" s="52" customFormat="1" ht="20" hidden="1" customHeight="1" x14ac:dyDescent="0.25">
      <c r="A100" s="76"/>
      <c r="B100" s="50"/>
      <c r="C100" s="51"/>
      <c r="E100" s="50"/>
      <c r="F100" s="51"/>
      <c r="G100" s="43"/>
      <c r="H100" s="43"/>
    </row>
    <row r="101" spans="1:8" s="52" customFormat="1" ht="20" hidden="1" customHeight="1" x14ac:dyDescent="0.25">
      <c r="A101" s="76"/>
      <c r="B101" s="50"/>
      <c r="C101" s="51"/>
      <c r="E101" s="50"/>
      <c r="F101" s="51"/>
      <c r="G101" s="43"/>
      <c r="H101" s="43"/>
    </row>
    <row r="102" spans="1:8" s="52" customFormat="1" ht="20" hidden="1" customHeight="1" x14ac:dyDescent="0.25">
      <c r="A102" s="76"/>
      <c r="B102" s="50"/>
      <c r="C102" s="51"/>
      <c r="E102" s="50"/>
      <c r="F102" s="51"/>
      <c r="G102" s="43"/>
      <c r="H102" s="43"/>
    </row>
    <row r="103" spans="1:8" s="52" customFormat="1" ht="20" hidden="1" customHeight="1" x14ac:dyDescent="0.25">
      <c r="A103" s="76"/>
      <c r="B103" s="50"/>
      <c r="C103" s="51"/>
      <c r="E103" s="50"/>
      <c r="F103" s="51"/>
      <c r="G103" s="43"/>
      <c r="H103" s="43"/>
    </row>
    <row r="104" spans="1:8" s="52" customFormat="1" ht="20" hidden="1" customHeight="1" x14ac:dyDescent="0.25">
      <c r="A104" s="76"/>
      <c r="B104" s="50"/>
      <c r="C104" s="51"/>
      <c r="E104" s="50"/>
      <c r="F104" s="51"/>
      <c r="G104" s="43"/>
      <c r="H104" s="43"/>
    </row>
    <row r="105" spans="1:8" s="52" customFormat="1" ht="20" hidden="1" customHeight="1" x14ac:dyDescent="0.25">
      <c r="A105" s="76"/>
      <c r="B105" s="50"/>
      <c r="C105" s="51"/>
      <c r="E105" s="50"/>
      <c r="F105" s="51"/>
      <c r="G105" s="43"/>
      <c r="H105" s="43"/>
    </row>
    <row r="106" spans="1:8" s="52" customFormat="1" ht="20" hidden="1" customHeight="1" x14ac:dyDescent="0.25">
      <c r="A106" s="76"/>
      <c r="B106" s="50"/>
      <c r="C106" s="51"/>
      <c r="E106" s="50"/>
      <c r="F106" s="51"/>
      <c r="G106" s="43"/>
      <c r="H106" s="43"/>
    </row>
    <row r="107" spans="1:8" s="52" customFormat="1" ht="20" hidden="1" customHeight="1" x14ac:dyDescent="0.25">
      <c r="A107" s="76"/>
      <c r="B107" s="50"/>
      <c r="C107" s="51"/>
      <c r="E107" s="50"/>
      <c r="F107" s="51"/>
      <c r="G107" s="43"/>
      <c r="H107" s="43"/>
    </row>
    <row r="108" spans="1:8" s="52" customFormat="1" ht="20" hidden="1" customHeight="1" x14ac:dyDescent="0.25">
      <c r="A108" s="76"/>
      <c r="B108" s="50"/>
      <c r="C108" s="51"/>
      <c r="E108" s="50"/>
      <c r="F108" s="51"/>
      <c r="G108" s="43"/>
      <c r="H108" s="43"/>
    </row>
    <row r="109" spans="1:8" s="52" customFormat="1" ht="20" hidden="1" customHeight="1" x14ac:dyDescent="0.25">
      <c r="A109" s="76"/>
      <c r="B109" s="50"/>
      <c r="C109" s="51"/>
      <c r="E109" s="50"/>
      <c r="F109" s="51"/>
      <c r="G109" s="43"/>
      <c r="H109" s="43"/>
    </row>
    <row r="110" spans="1:8" s="52" customFormat="1" ht="20" hidden="1" customHeight="1" x14ac:dyDescent="0.25">
      <c r="A110" s="76"/>
      <c r="B110" s="50"/>
      <c r="C110" s="51"/>
      <c r="E110" s="50"/>
      <c r="F110" s="51"/>
      <c r="G110" s="43"/>
      <c r="H110" s="43"/>
    </row>
    <row r="111" spans="1:8" s="52" customFormat="1" ht="20" hidden="1" customHeight="1" x14ac:dyDescent="0.25">
      <c r="A111" s="76"/>
      <c r="B111" s="50"/>
      <c r="C111" s="51"/>
      <c r="E111" s="50"/>
      <c r="F111" s="51"/>
      <c r="G111" s="43"/>
      <c r="H111" s="43"/>
    </row>
    <row r="112" spans="1:8" s="52" customFormat="1" ht="20" hidden="1" customHeight="1" x14ac:dyDescent="0.25">
      <c r="A112" s="76"/>
      <c r="B112" s="50"/>
      <c r="C112" s="51"/>
      <c r="E112" s="50"/>
      <c r="F112" s="51"/>
      <c r="G112" s="43"/>
      <c r="H112" s="43"/>
    </row>
    <row r="113" spans="1:8" s="52" customFormat="1" ht="20" hidden="1" customHeight="1" x14ac:dyDescent="0.25">
      <c r="A113" s="76"/>
      <c r="B113" s="50"/>
      <c r="C113" s="51"/>
      <c r="E113" s="50"/>
      <c r="F113" s="51"/>
      <c r="G113" s="43"/>
      <c r="H113" s="43"/>
    </row>
    <row r="114" spans="1:8" s="52" customFormat="1" ht="20" hidden="1" customHeight="1" x14ac:dyDescent="0.25">
      <c r="A114" s="76"/>
      <c r="B114" s="50"/>
      <c r="C114" s="51"/>
      <c r="E114" s="50"/>
      <c r="F114" s="51"/>
      <c r="G114" s="43"/>
      <c r="H114" s="43"/>
    </row>
    <row r="115" spans="1:8" s="52" customFormat="1" ht="20" hidden="1" customHeight="1" x14ac:dyDescent="0.25">
      <c r="A115" s="76"/>
      <c r="B115" s="50"/>
      <c r="C115" s="51"/>
      <c r="E115" s="50"/>
      <c r="F115" s="51"/>
      <c r="G115" s="43"/>
      <c r="H115" s="43"/>
    </row>
    <row r="116" spans="1:8" s="52" customFormat="1" ht="20" hidden="1" customHeight="1" x14ac:dyDescent="0.25">
      <c r="A116" s="76"/>
      <c r="B116" s="50"/>
      <c r="C116" s="51"/>
      <c r="E116" s="50"/>
      <c r="F116" s="51"/>
      <c r="G116" s="43"/>
      <c r="H116" s="43"/>
    </row>
    <row r="117" spans="1:8" s="52" customFormat="1" ht="20" hidden="1" customHeight="1" x14ac:dyDescent="0.25">
      <c r="A117" s="76"/>
      <c r="B117" s="50"/>
      <c r="C117" s="51"/>
      <c r="E117" s="50"/>
      <c r="F117" s="51"/>
      <c r="G117" s="43"/>
      <c r="H117" s="43"/>
    </row>
    <row r="118" spans="1:8" s="52" customFormat="1" ht="20" hidden="1" customHeight="1" x14ac:dyDescent="0.25">
      <c r="A118" s="76"/>
      <c r="B118" s="50"/>
      <c r="C118" s="51"/>
      <c r="E118" s="50"/>
      <c r="F118" s="51"/>
      <c r="G118" s="43"/>
      <c r="H118" s="43"/>
    </row>
    <row r="119" spans="1:8" s="52" customFormat="1" ht="20" hidden="1" customHeight="1" x14ac:dyDescent="0.25">
      <c r="A119" s="76"/>
      <c r="B119" s="50"/>
      <c r="C119" s="51"/>
      <c r="E119" s="50"/>
      <c r="F119" s="51"/>
      <c r="G119" s="43"/>
      <c r="H119" s="43"/>
    </row>
    <row r="120" spans="1:8" s="52" customFormat="1" ht="20" hidden="1" customHeight="1" x14ac:dyDescent="0.25">
      <c r="A120" s="76"/>
      <c r="B120" s="50"/>
      <c r="C120" s="51"/>
      <c r="E120" s="50"/>
      <c r="F120" s="51"/>
      <c r="G120" s="43"/>
      <c r="H120" s="43"/>
    </row>
    <row r="121" spans="1:8" s="52" customFormat="1" ht="20" hidden="1" customHeight="1" x14ac:dyDescent="0.25">
      <c r="A121" s="76"/>
      <c r="B121" s="50"/>
      <c r="C121" s="51"/>
      <c r="E121" s="50"/>
      <c r="F121" s="51"/>
      <c r="G121" s="43"/>
      <c r="H121" s="43"/>
    </row>
    <row r="122" spans="1:8" s="52" customFormat="1" ht="20" hidden="1" customHeight="1" x14ac:dyDescent="0.25">
      <c r="A122" s="76"/>
      <c r="B122" s="50"/>
      <c r="C122" s="51"/>
      <c r="E122" s="50"/>
      <c r="F122" s="51"/>
      <c r="G122" s="43"/>
      <c r="H122" s="43"/>
    </row>
    <row r="123" spans="1:8" s="52" customFormat="1" ht="20" hidden="1" customHeight="1" x14ac:dyDescent="0.25">
      <c r="A123" s="76"/>
      <c r="B123" s="50"/>
      <c r="C123" s="51"/>
      <c r="E123" s="50"/>
      <c r="F123" s="51"/>
      <c r="G123" s="43"/>
      <c r="H123" s="43"/>
    </row>
    <row r="124" spans="1:8" s="52" customFormat="1" ht="20" hidden="1" customHeight="1" x14ac:dyDescent="0.25">
      <c r="A124" s="76"/>
      <c r="B124" s="50"/>
      <c r="C124" s="51"/>
      <c r="E124" s="50"/>
      <c r="F124" s="51"/>
      <c r="G124" s="43"/>
      <c r="H124" s="43"/>
    </row>
    <row r="125" spans="1:8" s="52" customFormat="1" ht="20" hidden="1" customHeight="1" x14ac:dyDescent="0.25">
      <c r="A125" s="76"/>
      <c r="B125" s="50"/>
      <c r="C125" s="51"/>
      <c r="E125" s="50"/>
      <c r="F125" s="51"/>
      <c r="G125" s="43"/>
      <c r="H125" s="43"/>
    </row>
    <row r="126" spans="1:8" ht="14.4" hidden="1" x14ac:dyDescent="0.3">
      <c r="B126" s="50"/>
      <c r="C126" s="51"/>
      <c r="E126" s="50"/>
      <c r="F126" s="51"/>
    </row>
    <row r="127" spans="1:8" ht="14.4" hidden="1" x14ac:dyDescent="0.3">
      <c r="E127" s="50"/>
      <c r="F127" s="51"/>
    </row>
  </sheetData>
  <mergeCells count="3"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4"/>
  <sheetViews>
    <sheetView showGridLines="0" workbookViewId="0">
      <selection activeCell="E18" sqref="E18"/>
    </sheetView>
  </sheetViews>
  <sheetFormatPr defaultRowHeight="14.5" x14ac:dyDescent="0.35"/>
  <cols>
    <col min="1" max="1" width="2.54296875" customWidth="1"/>
    <col min="2" max="2" width="25.1796875" bestFit="1" customWidth="1"/>
    <col min="3" max="3" width="23.36328125" bestFit="1" customWidth="1"/>
    <col min="4" max="4" width="24.26953125" bestFit="1" customWidth="1"/>
    <col min="5" max="5" width="29.453125" bestFit="1" customWidth="1"/>
    <col min="6" max="6" width="30.90625" bestFit="1" customWidth="1"/>
    <col min="7" max="7" width="2.26953125" customWidth="1"/>
  </cols>
  <sheetData>
    <row r="3" spans="2:6" x14ac:dyDescent="0.35">
      <c r="C3" s="100" t="s">
        <v>148</v>
      </c>
      <c r="D3" s="101"/>
      <c r="E3" s="101" t="s">
        <v>149</v>
      </c>
      <c r="F3" s="102"/>
    </row>
    <row r="4" spans="2:6" x14ac:dyDescent="0.35">
      <c r="C4" s="103"/>
      <c r="D4" s="104" t="s">
        <v>150</v>
      </c>
      <c r="E4" s="104" t="s">
        <v>151</v>
      </c>
      <c r="F4" s="104" t="s">
        <v>152</v>
      </c>
    </row>
    <row r="5" spans="2:6" x14ac:dyDescent="0.35">
      <c r="B5" s="105" t="s">
        <v>153</v>
      </c>
      <c r="C5" s="106"/>
      <c r="D5" s="104"/>
      <c r="E5" s="104"/>
      <c r="F5" s="104"/>
    </row>
    <row r="6" spans="2:6" x14ac:dyDescent="0.35">
      <c r="B6" s="105" t="s">
        <v>153</v>
      </c>
      <c r="C6" s="106"/>
      <c r="D6" s="104"/>
      <c r="E6" s="104"/>
      <c r="F6" s="104"/>
    </row>
    <row r="7" spans="2:6" x14ac:dyDescent="0.35">
      <c r="B7" s="107" t="s">
        <v>154</v>
      </c>
      <c r="C7" s="108"/>
      <c r="D7" s="109"/>
      <c r="E7" s="109"/>
      <c r="F7" s="109"/>
    </row>
    <row r="8" spans="2:6" x14ac:dyDescent="0.35">
      <c r="B8" s="108" t="s">
        <v>155</v>
      </c>
      <c r="C8" s="108"/>
      <c r="D8" s="110" t="s">
        <v>156</v>
      </c>
      <c r="E8" s="110" t="s">
        <v>157</v>
      </c>
      <c r="F8" s="110" t="s">
        <v>158</v>
      </c>
    </row>
    <row r="9" spans="2:6" ht="15.5" x14ac:dyDescent="0.35">
      <c r="B9" s="108" t="s">
        <v>159</v>
      </c>
      <c r="C9" s="111" t="s">
        <v>160</v>
      </c>
      <c r="D9" s="109" t="s">
        <v>161</v>
      </c>
      <c r="E9" s="109" t="s">
        <v>162</v>
      </c>
      <c r="F9" s="109" t="s">
        <v>163</v>
      </c>
    </row>
    <row r="10" spans="2:6" x14ac:dyDescent="0.35">
      <c r="B10" s="108" t="s">
        <v>164</v>
      </c>
      <c r="C10" s="109" t="s">
        <v>165</v>
      </c>
      <c r="D10" s="109" t="s">
        <v>166</v>
      </c>
      <c r="E10" s="109" t="s">
        <v>167</v>
      </c>
      <c r="F10" s="109" t="s">
        <v>168</v>
      </c>
    </row>
    <row r="11" spans="2:6" x14ac:dyDescent="0.35">
      <c r="B11" s="107" t="s">
        <v>169</v>
      </c>
      <c r="C11" s="108"/>
      <c r="D11" s="109"/>
      <c r="E11" s="109"/>
      <c r="F11" s="109"/>
    </row>
    <row r="12" spans="2:6" x14ac:dyDescent="0.35">
      <c r="B12" s="108" t="s">
        <v>155</v>
      </c>
      <c r="C12" s="108"/>
      <c r="D12" s="110" t="s">
        <v>170</v>
      </c>
      <c r="E12" s="110" t="s">
        <v>171</v>
      </c>
      <c r="F12" s="110" t="s">
        <v>172</v>
      </c>
    </row>
    <row r="13" spans="2:6" ht="15.5" x14ac:dyDescent="0.35">
      <c r="B13" s="108" t="s">
        <v>159</v>
      </c>
      <c r="C13" s="111" t="s">
        <v>160</v>
      </c>
      <c r="D13" s="109" t="s">
        <v>162</v>
      </c>
      <c r="E13" s="109" t="s">
        <v>163</v>
      </c>
      <c r="F13" s="109" t="s">
        <v>173</v>
      </c>
    </row>
    <row r="14" spans="2:6" ht="15.5" x14ac:dyDescent="0.35">
      <c r="B14" s="108" t="s">
        <v>164</v>
      </c>
      <c r="C14" s="111" t="s">
        <v>160</v>
      </c>
      <c r="D14" s="109" t="s">
        <v>167</v>
      </c>
      <c r="E14" s="109" t="s">
        <v>168</v>
      </c>
      <c r="F14" s="109" t="s">
        <v>174</v>
      </c>
    </row>
    <row r="15" spans="2:6" x14ac:dyDescent="0.35">
      <c r="B15" s="105" t="s">
        <v>175</v>
      </c>
      <c r="C15" s="106"/>
      <c r="D15" s="104"/>
      <c r="E15" s="104"/>
      <c r="F15" s="104"/>
    </row>
    <row r="16" spans="2:6" x14ac:dyDescent="0.35">
      <c r="B16" s="108" t="s">
        <v>176</v>
      </c>
      <c r="C16" s="112" t="s">
        <v>165</v>
      </c>
      <c r="D16" s="112" t="s">
        <v>165</v>
      </c>
      <c r="E16" s="112" t="s">
        <v>165</v>
      </c>
      <c r="F16" s="112" t="s">
        <v>165</v>
      </c>
    </row>
    <row r="17" spans="2:6" x14ac:dyDescent="0.35">
      <c r="B17" s="108" t="s">
        <v>177</v>
      </c>
      <c r="C17" s="112" t="s">
        <v>165</v>
      </c>
      <c r="D17" s="112" t="s">
        <v>165</v>
      </c>
      <c r="E17" s="112" t="s">
        <v>165</v>
      </c>
      <c r="F17" s="112" t="s">
        <v>165</v>
      </c>
    </row>
    <row r="18" spans="2:6" x14ac:dyDescent="0.35">
      <c r="B18" s="108"/>
      <c r="C18" s="112" t="s">
        <v>178</v>
      </c>
      <c r="D18" s="112" t="s">
        <v>179</v>
      </c>
      <c r="E18" s="112" t="s">
        <v>179</v>
      </c>
      <c r="F18" s="112" t="s">
        <v>179</v>
      </c>
    </row>
    <row r="19" spans="2:6" x14ac:dyDescent="0.35">
      <c r="B19" s="108" t="s">
        <v>180</v>
      </c>
      <c r="C19" s="112" t="s">
        <v>165</v>
      </c>
      <c r="D19" s="112" t="s">
        <v>165</v>
      </c>
      <c r="E19" s="112" t="s">
        <v>165</v>
      </c>
      <c r="F19" s="112" t="s">
        <v>165</v>
      </c>
    </row>
    <row r="20" spans="2:6" x14ac:dyDescent="0.35">
      <c r="B20" s="108"/>
      <c r="C20" s="112" t="s">
        <v>181</v>
      </c>
      <c r="D20" s="112" t="s">
        <v>182</v>
      </c>
      <c r="E20" s="112" t="s">
        <v>182</v>
      </c>
      <c r="F20" s="112" t="s">
        <v>182</v>
      </c>
    </row>
    <row r="21" spans="2:6" x14ac:dyDescent="0.35">
      <c r="B21" s="108" t="s">
        <v>183</v>
      </c>
      <c r="C21" s="112" t="s">
        <v>165</v>
      </c>
      <c r="D21" s="112" t="s">
        <v>165</v>
      </c>
      <c r="E21" s="112" t="s">
        <v>165</v>
      </c>
      <c r="F21" s="112" t="s">
        <v>165</v>
      </c>
    </row>
    <row r="22" spans="2:6" x14ac:dyDescent="0.35">
      <c r="B22" s="108"/>
      <c r="C22" s="112" t="s">
        <v>184</v>
      </c>
      <c r="D22" s="112" t="s">
        <v>182</v>
      </c>
      <c r="E22" s="112" t="s">
        <v>182</v>
      </c>
      <c r="F22" s="112" t="s">
        <v>182</v>
      </c>
    </row>
    <row r="23" spans="2:6" x14ac:dyDescent="0.35">
      <c r="B23" s="108" t="s">
        <v>185</v>
      </c>
      <c r="C23" s="112" t="s">
        <v>165</v>
      </c>
      <c r="D23" s="112" t="s">
        <v>165</v>
      </c>
      <c r="E23" s="112" t="s">
        <v>165</v>
      </c>
      <c r="F23" s="112" t="s">
        <v>165</v>
      </c>
    </row>
    <row r="24" spans="2:6" x14ac:dyDescent="0.35">
      <c r="B24" s="108"/>
      <c r="C24" s="112" t="s">
        <v>184</v>
      </c>
      <c r="D24" s="112" t="s">
        <v>182</v>
      </c>
      <c r="E24" s="112" t="s">
        <v>182</v>
      </c>
      <c r="F24" s="112" t="s">
        <v>182</v>
      </c>
    </row>
    <row r="25" spans="2:6" ht="15.5" x14ac:dyDescent="0.35">
      <c r="B25" s="108" t="s">
        <v>186</v>
      </c>
      <c r="C25" s="112" t="s">
        <v>165</v>
      </c>
      <c r="D25" s="111" t="s">
        <v>160</v>
      </c>
      <c r="E25" s="112" t="s">
        <v>165</v>
      </c>
      <c r="F25" s="112" t="s">
        <v>165</v>
      </c>
    </row>
    <row r="26" spans="2:6" ht="15.5" x14ac:dyDescent="0.35">
      <c r="B26" s="108" t="s">
        <v>187</v>
      </c>
      <c r="C26" s="112" t="s">
        <v>165</v>
      </c>
      <c r="D26" s="111" t="s">
        <v>160</v>
      </c>
      <c r="E26" s="112" t="s">
        <v>165</v>
      </c>
      <c r="F26" s="112" t="s">
        <v>165</v>
      </c>
    </row>
    <row r="27" spans="2:6" x14ac:dyDescent="0.35">
      <c r="B27" s="108"/>
      <c r="C27" s="112" t="s">
        <v>188</v>
      </c>
      <c r="D27" s="112"/>
      <c r="E27" s="112" t="s">
        <v>189</v>
      </c>
      <c r="F27" s="112" t="s">
        <v>189</v>
      </c>
    </row>
    <row r="28" spans="2:6" ht="15.5" x14ac:dyDescent="0.35">
      <c r="B28" s="108" t="s">
        <v>190</v>
      </c>
      <c r="C28" s="112" t="s">
        <v>165</v>
      </c>
      <c r="D28" s="111" t="s">
        <v>160</v>
      </c>
      <c r="E28" s="112" t="s">
        <v>165</v>
      </c>
      <c r="F28" s="112" t="s">
        <v>165</v>
      </c>
    </row>
    <row r="29" spans="2:6" x14ac:dyDescent="0.35">
      <c r="B29" s="108"/>
      <c r="C29" s="112" t="s">
        <v>191</v>
      </c>
      <c r="D29" s="112"/>
      <c r="E29" s="112" t="s">
        <v>192</v>
      </c>
      <c r="F29" s="112" t="s">
        <v>192</v>
      </c>
    </row>
    <row r="30" spans="2:6" ht="15.5" x14ac:dyDescent="0.35">
      <c r="B30" s="108" t="s">
        <v>193</v>
      </c>
      <c r="C30" s="111" t="s">
        <v>160</v>
      </c>
      <c r="D30" s="111" t="s">
        <v>160</v>
      </c>
      <c r="E30" s="111" t="s">
        <v>160</v>
      </c>
      <c r="F30" s="112" t="s">
        <v>165</v>
      </c>
    </row>
    <row r="31" spans="2:6" x14ac:dyDescent="0.35">
      <c r="B31" s="108"/>
      <c r="C31" s="112"/>
      <c r="D31" s="112"/>
      <c r="E31" s="112"/>
      <c r="F31" s="112" t="s">
        <v>189</v>
      </c>
    </row>
    <row r="32" spans="2:6" x14ac:dyDescent="0.35">
      <c r="B32" s="108" t="s">
        <v>133</v>
      </c>
      <c r="C32" s="112" t="s">
        <v>165</v>
      </c>
      <c r="D32" s="112" t="s">
        <v>165</v>
      </c>
      <c r="E32" s="112" t="s">
        <v>165</v>
      </c>
      <c r="F32" s="112" t="s">
        <v>165</v>
      </c>
    </row>
    <row r="33" spans="2:6" x14ac:dyDescent="0.35">
      <c r="B33" s="108"/>
      <c r="C33" s="112" t="s">
        <v>191</v>
      </c>
      <c r="D33" s="112" t="s">
        <v>192</v>
      </c>
      <c r="E33" s="112" t="s">
        <v>192</v>
      </c>
      <c r="F33" s="112" t="s">
        <v>192</v>
      </c>
    </row>
    <row r="34" spans="2:6" ht="15.5" x14ac:dyDescent="0.35">
      <c r="B34" s="108" t="s">
        <v>194</v>
      </c>
      <c r="C34" s="112" t="s">
        <v>165</v>
      </c>
      <c r="D34" s="111" t="s">
        <v>160</v>
      </c>
      <c r="E34" s="112" t="s">
        <v>165</v>
      </c>
      <c r="F34" s="112" t="s">
        <v>165</v>
      </c>
    </row>
    <row r="35" spans="2:6" x14ac:dyDescent="0.35">
      <c r="B35" s="108"/>
      <c r="C35" s="112" t="s">
        <v>191</v>
      </c>
      <c r="D35" s="112"/>
      <c r="E35" s="112" t="s">
        <v>192</v>
      </c>
      <c r="F35" s="112" t="s">
        <v>192</v>
      </c>
    </row>
    <row r="36" spans="2:6" ht="15.5" x14ac:dyDescent="0.35">
      <c r="B36" s="108" t="s">
        <v>195</v>
      </c>
      <c r="C36" s="112" t="s">
        <v>165</v>
      </c>
      <c r="D36" s="111" t="s">
        <v>160</v>
      </c>
      <c r="E36" s="112" t="s">
        <v>165</v>
      </c>
      <c r="F36" s="112" t="s">
        <v>165</v>
      </c>
    </row>
    <row r="37" spans="2:6" x14ac:dyDescent="0.35">
      <c r="B37" s="108"/>
      <c r="C37" s="112" t="s">
        <v>191</v>
      </c>
      <c r="D37" s="112"/>
      <c r="E37" s="112" t="s">
        <v>192</v>
      </c>
      <c r="F37" s="112" t="s">
        <v>192</v>
      </c>
    </row>
    <row r="38" spans="2:6" ht="15.5" x14ac:dyDescent="0.35">
      <c r="B38" s="108" t="s">
        <v>196</v>
      </c>
      <c r="C38" s="112" t="s">
        <v>165</v>
      </c>
      <c r="D38" s="111" t="s">
        <v>160</v>
      </c>
      <c r="E38" s="112" t="s">
        <v>165</v>
      </c>
      <c r="F38" s="112" t="s">
        <v>165</v>
      </c>
    </row>
    <row r="39" spans="2:6" x14ac:dyDescent="0.35">
      <c r="B39" s="108"/>
      <c r="C39" s="112" t="s">
        <v>191</v>
      </c>
      <c r="D39" s="112"/>
      <c r="E39" s="112" t="s">
        <v>192</v>
      </c>
      <c r="F39" s="112" t="s">
        <v>192</v>
      </c>
    </row>
    <row r="40" spans="2:6" x14ac:dyDescent="0.35">
      <c r="B40" s="108" t="s">
        <v>136</v>
      </c>
      <c r="C40" s="112" t="s">
        <v>165</v>
      </c>
      <c r="D40" s="112" t="s">
        <v>165</v>
      </c>
      <c r="E40" s="112" t="s">
        <v>165</v>
      </c>
      <c r="F40" s="112" t="s">
        <v>165</v>
      </c>
    </row>
    <row r="41" spans="2:6" x14ac:dyDescent="0.35">
      <c r="B41" s="108"/>
      <c r="C41" s="112" t="s">
        <v>191</v>
      </c>
      <c r="D41" s="112" t="s">
        <v>192</v>
      </c>
      <c r="E41" s="112" t="s">
        <v>192</v>
      </c>
      <c r="F41" s="112" t="s">
        <v>192</v>
      </c>
    </row>
    <row r="42" spans="2:6" x14ac:dyDescent="0.35">
      <c r="B42" s="108" t="s">
        <v>197</v>
      </c>
      <c r="C42" s="112" t="s">
        <v>165</v>
      </c>
      <c r="D42" s="112" t="s">
        <v>165</v>
      </c>
      <c r="E42" s="112" t="s">
        <v>165</v>
      </c>
      <c r="F42" s="112" t="s">
        <v>165</v>
      </c>
    </row>
    <row r="43" spans="2:6" x14ac:dyDescent="0.35">
      <c r="B43" s="108" t="s">
        <v>134</v>
      </c>
      <c r="C43" s="112" t="s">
        <v>165</v>
      </c>
      <c r="D43" s="112" t="s">
        <v>165</v>
      </c>
      <c r="E43" s="112" t="s">
        <v>165</v>
      </c>
      <c r="F43" s="112" t="s">
        <v>165</v>
      </c>
    </row>
    <row r="44" spans="2:6" x14ac:dyDescent="0.35">
      <c r="B44" s="108"/>
      <c r="C44" s="112" t="s">
        <v>181</v>
      </c>
      <c r="D44" s="112" t="s">
        <v>198</v>
      </c>
      <c r="E44" s="112" t="s">
        <v>198</v>
      </c>
      <c r="F44" s="112" t="s">
        <v>198</v>
      </c>
    </row>
    <row r="45" spans="2:6" x14ac:dyDescent="0.35">
      <c r="B45" s="108" t="s">
        <v>199</v>
      </c>
      <c r="C45" s="112" t="s">
        <v>165</v>
      </c>
      <c r="D45" s="112" t="s">
        <v>165</v>
      </c>
      <c r="E45" s="112" t="s">
        <v>165</v>
      </c>
      <c r="F45" s="112" t="s">
        <v>165</v>
      </c>
    </row>
    <row r="46" spans="2:6" x14ac:dyDescent="0.35">
      <c r="B46" s="108"/>
      <c r="C46" s="112" t="s">
        <v>181</v>
      </c>
      <c r="D46" s="112" t="s">
        <v>198</v>
      </c>
      <c r="E46" s="112" t="s">
        <v>198</v>
      </c>
      <c r="F46" s="112" t="s">
        <v>198</v>
      </c>
    </row>
    <row r="47" spans="2:6" x14ac:dyDescent="0.35">
      <c r="B47" s="108" t="s">
        <v>200</v>
      </c>
      <c r="C47" s="112" t="s">
        <v>165</v>
      </c>
      <c r="D47" s="112" t="s">
        <v>165</v>
      </c>
      <c r="E47" s="112" t="s">
        <v>165</v>
      </c>
      <c r="F47" s="112" t="s">
        <v>165</v>
      </c>
    </row>
    <row r="48" spans="2:6" x14ac:dyDescent="0.35">
      <c r="B48" s="113" t="s">
        <v>201</v>
      </c>
      <c r="C48" s="112" t="s">
        <v>202</v>
      </c>
      <c r="D48" s="112" t="s">
        <v>203</v>
      </c>
      <c r="E48" s="112" t="s">
        <v>203</v>
      </c>
      <c r="F48" s="112" t="s">
        <v>203</v>
      </c>
    </row>
    <row r="49" spans="2:6" x14ac:dyDescent="0.35">
      <c r="B49" s="113" t="s">
        <v>204</v>
      </c>
      <c r="C49" s="112" t="s">
        <v>165</v>
      </c>
      <c r="D49" s="112" t="s">
        <v>165</v>
      </c>
      <c r="E49" s="112" t="s">
        <v>165</v>
      </c>
      <c r="F49" s="112" t="s">
        <v>165</v>
      </c>
    </row>
    <row r="50" spans="2:6" ht="15.5" x14ac:dyDescent="0.35">
      <c r="B50" s="113" t="s">
        <v>205</v>
      </c>
      <c r="C50" s="111" t="s">
        <v>160</v>
      </c>
      <c r="D50" s="112" t="s">
        <v>165</v>
      </c>
      <c r="E50" s="112" t="s">
        <v>165</v>
      </c>
      <c r="F50" s="112" t="s">
        <v>165</v>
      </c>
    </row>
    <row r="51" spans="2:6" x14ac:dyDescent="0.35">
      <c r="B51" s="108" t="s">
        <v>135</v>
      </c>
      <c r="C51" s="112" t="s">
        <v>165</v>
      </c>
      <c r="D51" s="112" t="s">
        <v>165</v>
      </c>
      <c r="E51" s="112" t="s">
        <v>165</v>
      </c>
      <c r="F51" s="112" t="s">
        <v>165</v>
      </c>
    </row>
    <row r="52" spans="2:6" x14ac:dyDescent="0.35">
      <c r="B52" s="113" t="s">
        <v>201</v>
      </c>
      <c r="C52" s="112" t="s">
        <v>184</v>
      </c>
      <c r="D52" s="112" t="s">
        <v>181</v>
      </c>
      <c r="E52" s="112" t="s">
        <v>181</v>
      </c>
      <c r="F52" s="112" t="s">
        <v>181</v>
      </c>
    </row>
    <row r="53" spans="2:6" x14ac:dyDescent="0.35">
      <c r="B53" s="113" t="s">
        <v>204</v>
      </c>
      <c r="C53" s="112" t="s">
        <v>165</v>
      </c>
      <c r="D53" s="112" t="s">
        <v>165</v>
      </c>
      <c r="E53" s="112" t="s">
        <v>165</v>
      </c>
      <c r="F53" s="112" t="s">
        <v>165</v>
      </c>
    </row>
    <row r="54" spans="2:6" ht="15.5" x14ac:dyDescent="0.35">
      <c r="B54" s="113" t="s">
        <v>205</v>
      </c>
      <c r="C54" s="111" t="s">
        <v>160</v>
      </c>
      <c r="D54" s="112" t="s">
        <v>165</v>
      </c>
      <c r="E54" s="112" t="s">
        <v>165</v>
      </c>
      <c r="F54" s="112" t="s">
        <v>165</v>
      </c>
    </row>
    <row r="55" spans="2:6" x14ac:dyDescent="0.35">
      <c r="B55" s="108" t="s">
        <v>206</v>
      </c>
      <c r="C55" s="112" t="s">
        <v>165</v>
      </c>
      <c r="D55" s="112" t="s">
        <v>165</v>
      </c>
      <c r="E55" s="112" t="s">
        <v>165</v>
      </c>
      <c r="F55" s="112" t="s">
        <v>165</v>
      </c>
    </row>
    <row r="56" spans="2:6" x14ac:dyDescent="0.35">
      <c r="B56" s="113" t="s">
        <v>201</v>
      </c>
      <c r="C56" s="112" t="s">
        <v>207</v>
      </c>
      <c r="D56" s="112" t="s">
        <v>208</v>
      </c>
      <c r="E56" s="112" t="s">
        <v>208</v>
      </c>
      <c r="F56" s="112" t="s">
        <v>208</v>
      </c>
    </row>
    <row r="57" spans="2:6" x14ac:dyDescent="0.35">
      <c r="B57" s="113" t="s">
        <v>204</v>
      </c>
      <c r="C57" s="112" t="s">
        <v>165</v>
      </c>
      <c r="D57" s="112" t="s">
        <v>165</v>
      </c>
      <c r="E57" s="112" t="s">
        <v>165</v>
      </c>
      <c r="F57" s="112" t="s">
        <v>165</v>
      </c>
    </row>
    <row r="58" spans="2:6" ht="15.5" x14ac:dyDescent="0.35">
      <c r="B58" s="113" t="s">
        <v>205</v>
      </c>
      <c r="C58" s="111" t="s">
        <v>160</v>
      </c>
      <c r="D58" s="112" t="s">
        <v>165</v>
      </c>
      <c r="E58" s="112" t="s">
        <v>165</v>
      </c>
      <c r="F58" s="112" t="s">
        <v>165</v>
      </c>
    </row>
    <row r="59" spans="2:6" x14ac:dyDescent="0.35">
      <c r="B59" s="108" t="s">
        <v>209</v>
      </c>
      <c r="C59" s="112" t="s">
        <v>165</v>
      </c>
      <c r="D59" s="112" t="s">
        <v>165</v>
      </c>
      <c r="E59" s="112" t="s">
        <v>165</v>
      </c>
      <c r="F59" s="112" t="s">
        <v>165</v>
      </c>
    </row>
    <row r="60" spans="2:6" x14ac:dyDescent="0.35">
      <c r="B60" s="113" t="s">
        <v>201</v>
      </c>
      <c r="C60" s="112" t="s">
        <v>210</v>
      </c>
      <c r="D60" s="112" t="s">
        <v>211</v>
      </c>
      <c r="E60" s="112" t="s">
        <v>211</v>
      </c>
      <c r="F60" s="112" t="s">
        <v>211</v>
      </c>
    </row>
    <row r="61" spans="2:6" x14ac:dyDescent="0.35">
      <c r="B61" s="113" t="s">
        <v>204</v>
      </c>
      <c r="C61" s="112" t="s">
        <v>165</v>
      </c>
      <c r="D61" s="112" t="s">
        <v>165</v>
      </c>
      <c r="E61" s="112" t="s">
        <v>165</v>
      </c>
      <c r="F61" s="112" t="s">
        <v>165</v>
      </c>
    </row>
    <row r="62" spans="2:6" ht="15.5" x14ac:dyDescent="0.35">
      <c r="B62" s="113" t="s">
        <v>205</v>
      </c>
      <c r="C62" s="111" t="s">
        <v>160</v>
      </c>
      <c r="D62" s="112" t="s">
        <v>165</v>
      </c>
      <c r="E62" s="112" t="s">
        <v>165</v>
      </c>
      <c r="F62" s="112" t="s">
        <v>165</v>
      </c>
    </row>
    <row r="63" spans="2:6" ht="15.5" x14ac:dyDescent="0.35">
      <c r="B63" s="108" t="s">
        <v>212</v>
      </c>
      <c r="C63" s="111" t="s">
        <v>160</v>
      </c>
      <c r="D63" s="111" t="s">
        <v>160</v>
      </c>
      <c r="E63" s="111" t="s">
        <v>160</v>
      </c>
      <c r="F63" s="112" t="s">
        <v>165</v>
      </c>
    </row>
    <row r="64" spans="2:6" ht="15.5" x14ac:dyDescent="0.35">
      <c r="B64" s="113" t="s">
        <v>201</v>
      </c>
      <c r="C64" s="111" t="s">
        <v>160</v>
      </c>
      <c r="D64" s="111" t="s">
        <v>160</v>
      </c>
      <c r="E64" s="111" t="s">
        <v>160</v>
      </c>
      <c r="F64" s="112" t="s">
        <v>165</v>
      </c>
    </row>
    <row r="65" spans="2:6" ht="15.5" x14ac:dyDescent="0.35">
      <c r="B65" s="113" t="s">
        <v>204</v>
      </c>
      <c r="C65" s="111" t="s">
        <v>160</v>
      </c>
      <c r="D65" s="111" t="s">
        <v>160</v>
      </c>
      <c r="E65" s="111" t="s">
        <v>160</v>
      </c>
      <c r="F65" s="112" t="s">
        <v>165</v>
      </c>
    </row>
    <row r="66" spans="2:6" ht="15.5" x14ac:dyDescent="0.35">
      <c r="B66" s="113" t="s">
        <v>205</v>
      </c>
      <c r="C66" s="111" t="s">
        <v>160</v>
      </c>
      <c r="D66" s="111" t="s">
        <v>160</v>
      </c>
      <c r="E66" s="111" t="s">
        <v>160</v>
      </c>
      <c r="F66" s="112" t="s">
        <v>165</v>
      </c>
    </row>
    <row r="67" spans="2:6" ht="15.5" x14ac:dyDescent="0.35">
      <c r="B67" s="108" t="s">
        <v>213</v>
      </c>
      <c r="C67" s="111" t="s">
        <v>160</v>
      </c>
      <c r="D67" s="112" t="s">
        <v>165</v>
      </c>
      <c r="E67" s="112" t="s">
        <v>165</v>
      </c>
      <c r="F67" s="112" t="s">
        <v>165</v>
      </c>
    </row>
    <row r="68" spans="2:6" x14ac:dyDescent="0.35">
      <c r="B68" s="108" t="s">
        <v>214</v>
      </c>
      <c r="C68" s="112" t="s">
        <v>165</v>
      </c>
      <c r="D68" s="112" t="s">
        <v>165</v>
      </c>
      <c r="E68" s="112" t="s">
        <v>165</v>
      </c>
      <c r="F68" s="112" t="s">
        <v>165</v>
      </c>
    </row>
    <row r="69" spans="2:6" x14ac:dyDescent="0.35">
      <c r="B69" s="108"/>
      <c r="C69" s="112" t="s">
        <v>215</v>
      </c>
      <c r="D69" s="112" t="s">
        <v>216</v>
      </c>
      <c r="E69" s="112" t="s">
        <v>216</v>
      </c>
      <c r="F69" s="112" t="s">
        <v>216</v>
      </c>
    </row>
    <row r="70" spans="2:6" x14ac:dyDescent="0.35">
      <c r="B70" s="108" t="s">
        <v>217</v>
      </c>
      <c r="C70" s="112" t="s">
        <v>165</v>
      </c>
      <c r="D70" s="112" t="s">
        <v>165</v>
      </c>
      <c r="E70" s="112" t="s">
        <v>165</v>
      </c>
      <c r="F70" s="112" t="s">
        <v>165</v>
      </c>
    </row>
    <row r="71" spans="2:6" x14ac:dyDescent="0.35">
      <c r="B71" s="108" t="s">
        <v>218</v>
      </c>
      <c r="C71" s="112" t="s">
        <v>165</v>
      </c>
      <c r="D71" s="112" t="s">
        <v>165</v>
      </c>
      <c r="E71" s="112" t="s">
        <v>165</v>
      </c>
      <c r="F71" s="112" t="s">
        <v>165</v>
      </c>
    </row>
    <row r="72" spans="2:6" x14ac:dyDescent="0.35">
      <c r="B72" s="108" t="s">
        <v>219</v>
      </c>
      <c r="C72" s="112" t="s">
        <v>165</v>
      </c>
      <c r="D72" s="112" t="s">
        <v>165</v>
      </c>
      <c r="E72" s="112" t="s">
        <v>165</v>
      </c>
      <c r="F72" s="112" t="s">
        <v>165</v>
      </c>
    </row>
    <row r="73" spans="2:6" x14ac:dyDescent="0.35">
      <c r="B73" s="108" t="s">
        <v>220</v>
      </c>
      <c r="C73" s="112" t="s">
        <v>165</v>
      </c>
      <c r="D73" s="112" t="s">
        <v>165</v>
      </c>
      <c r="E73" s="112" t="s">
        <v>165</v>
      </c>
      <c r="F73" s="112" t="s">
        <v>165</v>
      </c>
    </row>
    <row r="74" spans="2:6" x14ac:dyDescent="0.35">
      <c r="B74" s="108" t="s">
        <v>221</v>
      </c>
      <c r="C74" s="112" t="s">
        <v>165</v>
      </c>
      <c r="D74" s="112" t="s">
        <v>165</v>
      </c>
      <c r="E74" s="112" t="s">
        <v>165</v>
      </c>
      <c r="F74" s="112" t="s">
        <v>165</v>
      </c>
    </row>
  </sheetData>
  <sheetProtection password="CED8" sheet="1" objects="1" scenarios="1"/>
  <mergeCells count="1">
    <mergeCell ref="C3:C4"/>
  </mergeCells>
  <conditionalFormatting sqref="B5:F8 B12:F74 C3:F4">
    <cfRule type="containsText" dxfId="13" priority="2" operator="containsText" text="automatically">
      <formula>NOT(ISERROR(SEARCH("automatically",B3)))</formula>
    </cfRule>
  </conditionalFormatting>
  <conditionalFormatting sqref="B9:F9">
    <cfRule type="containsText" dxfId="12" priority="1" operator="containsText" text="automatically">
      <formula>NOT(ISERROR(SEARCH("automatically",B9)))</formula>
    </cfRule>
  </conditionalFormatting>
  <hyperlinks>
    <hyperlink ref="D8" r:id="rId1"/>
    <hyperlink ref="E8" r:id="rId2"/>
    <hyperlink ref="F8" r:id="rId3"/>
    <hyperlink ref="D12" r:id="rId4"/>
    <hyperlink ref="E12" r:id="rId5"/>
    <hyperlink ref="F12" r:id="rId6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Chart of Accounts</vt:lpstr>
      <vt:lpstr>BS Format</vt:lpstr>
      <vt:lpstr>BS Report - 1</vt:lpstr>
      <vt:lpstr>BS Report - 2</vt:lpstr>
      <vt:lpstr>BS Report - 3</vt:lpstr>
      <vt:lpstr>PRO version</vt:lpstr>
      <vt:lpstr>ChartofAccounts</vt:lpstr>
      <vt:lpstr>ChartofAccountsTable</vt:lpstr>
      <vt:lpstr>maxaktiva</vt:lpstr>
      <vt:lpstr>maxpasiva</vt:lpstr>
      <vt:lpstr>Neraca_Akun</vt:lpstr>
      <vt:lpstr>Neraca_Awal</vt:lpstr>
      <vt:lpstr>Neraca_Balance</vt:lpstr>
      <vt:lpstr>'BS Report - 1'!Print_Area</vt:lpstr>
      <vt:lpstr>'BS Report - 2'!Print_Area</vt:lpstr>
      <vt:lpstr>'BS Report - 3'!Print_Area</vt:lpstr>
      <vt:lpstr>'Chart of Accounts'!Print_Area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journalSHEET.com</dc:creator>
  <cp:lastModifiedBy>Admin</cp:lastModifiedBy>
  <dcterms:created xsi:type="dcterms:W3CDTF">2017-05-12T14:40:14Z</dcterms:created>
  <dcterms:modified xsi:type="dcterms:W3CDTF">2019-09-17T08:30:53Z</dcterms:modified>
</cp:coreProperties>
</file>