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E6F" lockStructure="1"/>
  <bookViews>
    <workbookView xWindow="11604" yWindow="-12" windowWidth="11448" windowHeight="9552" activeTab="4"/>
  </bookViews>
  <sheets>
    <sheet name="Product Info" sheetId="5" r:id="rId1"/>
    <sheet name="Summary" sheetId="1" r:id="rId2"/>
    <sheet name="Purchase - In" sheetId="2" r:id="rId3"/>
    <sheet name="Sales - Out" sheetId="3" r:id="rId4"/>
    <sheet name="About" sheetId="6" r:id="rId5"/>
  </sheets>
  <definedNames>
    <definedName name="InitialDate">'Product Info'!$D$4</definedName>
    <definedName name="ProductID">'Product Info'!$C$7:$C$36</definedName>
    <definedName name="ProductPool">'Product Info'!$C$7:$F$36</definedName>
  </definedNames>
  <calcPr calcId="145621"/>
</workbook>
</file>

<file path=xl/calcChain.xml><?xml version="1.0" encoding="utf-8"?>
<calcChain xmlns="http://schemas.openxmlformats.org/spreadsheetml/2006/main">
  <c r="M36" i="1" l="1"/>
  <c r="M35" i="1"/>
  <c r="M34" i="1"/>
  <c r="M33" i="1"/>
  <c r="M32" i="1"/>
  <c r="M31" i="1"/>
  <c r="M30" i="1"/>
  <c r="M29" i="1"/>
  <c r="M28" i="1"/>
  <c r="M27" i="1"/>
  <c r="M26" i="1"/>
  <c r="M25" i="1"/>
  <c r="M24" i="1"/>
  <c r="M23" i="1"/>
  <c r="M22" i="1"/>
  <c r="M21" i="1"/>
  <c r="M20" i="1"/>
  <c r="M19" i="1"/>
  <c r="M17" i="1"/>
  <c r="M16" i="1"/>
  <c r="M15" i="1"/>
  <c r="M14" i="1"/>
  <c r="M12" i="1"/>
  <c r="M11" i="1"/>
  <c r="M10" i="1"/>
  <c r="M9" i="1"/>
  <c r="M8" i="1"/>
  <c r="M7" i="1"/>
  <c r="J36" i="1"/>
  <c r="J35" i="1"/>
  <c r="J34" i="1"/>
  <c r="J33" i="1"/>
  <c r="J32" i="1"/>
  <c r="J31" i="1"/>
  <c r="J30" i="1"/>
  <c r="J29" i="1"/>
  <c r="J28" i="1"/>
  <c r="J27" i="1"/>
  <c r="J26" i="1"/>
  <c r="J25" i="1"/>
  <c r="J24" i="1"/>
  <c r="J23" i="1"/>
  <c r="J22" i="1"/>
  <c r="J21" i="1"/>
  <c r="J20" i="1"/>
  <c r="J19" i="1"/>
  <c r="J17" i="1"/>
  <c r="J16" i="1"/>
  <c r="J15" i="1"/>
  <c r="J14" i="1"/>
  <c r="J12" i="1"/>
  <c r="J11" i="1"/>
  <c r="J10" i="1"/>
  <c r="J9" i="1"/>
  <c r="J8" i="1"/>
  <c r="J7" i="1"/>
  <c r="D3" i="2" l="1"/>
  <c r="J56" i="3"/>
  <c r="I56" i="3"/>
  <c r="H56" i="3"/>
  <c r="J55" i="3"/>
  <c r="I55" i="3"/>
  <c r="H55" i="3"/>
  <c r="J54" i="3"/>
  <c r="I54" i="3"/>
  <c r="H54" i="3"/>
  <c r="J53" i="3"/>
  <c r="I53" i="3"/>
  <c r="H53" i="3"/>
  <c r="J52" i="3"/>
  <c r="I52" i="3"/>
  <c r="H52" i="3"/>
  <c r="J51" i="3"/>
  <c r="I51" i="3"/>
  <c r="H51" i="3"/>
  <c r="J50" i="3"/>
  <c r="I50" i="3"/>
  <c r="H50" i="3"/>
  <c r="J49" i="3"/>
  <c r="I49" i="3"/>
  <c r="H49" i="3"/>
  <c r="J48" i="3"/>
  <c r="I48" i="3"/>
  <c r="H48" i="3"/>
  <c r="J47" i="3"/>
  <c r="I47" i="3"/>
  <c r="H47" i="3"/>
  <c r="J46" i="3"/>
  <c r="I46" i="3"/>
  <c r="H46" i="3"/>
  <c r="J45" i="3"/>
  <c r="I45" i="3"/>
  <c r="H45" i="3"/>
  <c r="J44" i="3"/>
  <c r="I44" i="3"/>
  <c r="H44" i="3"/>
  <c r="J43" i="3"/>
  <c r="I43" i="3"/>
  <c r="H43" i="3"/>
  <c r="J42" i="3"/>
  <c r="I42" i="3"/>
  <c r="H42" i="3"/>
  <c r="J41" i="3"/>
  <c r="I41" i="3"/>
  <c r="H41" i="3"/>
  <c r="J40" i="3"/>
  <c r="I40" i="3"/>
  <c r="H40" i="3"/>
  <c r="J39" i="3"/>
  <c r="I39" i="3"/>
  <c r="H39" i="3"/>
  <c r="J38" i="3"/>
  <c r="I38" i="3"/>
  <c r="H38" i="3"/>
  <c r="J37" i="3"/>
  <c r="I37" i="3"/>
  <c r="H37" i="3"/>
  <c r="J36" i="3"/>
  <c r="I36" i="3"/>
  <c r="H36" i="3"/>
  <c r="J35" i="3"/>
  <c r="I35" i="3"/>
  <c r="H35" i="3"/>
  <c r="J34" i="3"/>
  <c r="I34" i="3"/>
  <c r="H34" i="3"/>
  <c r="J33" i="3"/>
  <c r="I33" i="3"/>
  <c r="H33" i="3"/>
  <c r="J32" i="3"/>
  <c r="I32" i="3"/>
  <c r="H32" i="3"/>
  <c r="J31" i="3"/>
  <c r="I31" i="3"/>
  <c r="H31" i="3"/>
  <c r="J30" i="3"/>
  <c r="I30" i="3"/>
  <c r="H30" i="3"/>
  <c r="J29" i="3"/>
  <c r="I29" i="3"/>
  <c r="H29" i="3"/>
  <c r="J28" i="3"/>
  <c r="I28" i="3"/>
  <c r="H28" i="3"/>
  <c r="J27" i="3"/>
  <c r="I27" i="3"/>
  <c r="H27" i="3"/>
  <c r="J26" i="3"/>
  <c r="I26" i="3"/>
  <c r="H26" i="3"/>
  <c r="J25" i="3"/>
  <c r="I25" i="3"/>
  <c r="H25" i="3"/>
  <c r="J24" i="3"/>
  <c r="I24" i="3"/>
  <c r="H24" i="3"/>
  <c r="J23" i="3"/>
  <c r="I23" i="3"/>
  <c r="H23" i="3"/>
  <c r="J22" i="3"/>
  <c r="I22" i="3"/>
  <c r="H22" i="3"/>
  <c r="J21" i="3"/>
  <c r="I21" i="3"/>
  <c r="H21" i="3"/>
  <c r="J20" i="3"/>
  <c r="I20" i="3"/>
  <c r="H20" i="3"/>
  <c r="J19" i="3"/>
  <c r="I19" i="3"/>
  <c r="H19" i="3"/>
  <c r="J18" i="3"/>
  <c r="I18" i="3"/>
  <c r="H18" i="3"/>
  <c r="J17" i="3"/>
  <c r="I17" i="3"/>
  <c r="H17" i="3"/>
  <c r="J16" i="3"/>
  <c r="I16" i="3"/>
  <c r="H16" i="3"/>
  <c r="J15" i="3"/>
  <c r="I15" i="3"/>
  <c r="H15" i="3"/>
  <c r="J14" i="3"/>
  <c r="I14" i="3"/>
  <c r="H14" i="3"/>
  <c r="J13" i="3"/>
  <c r="I13" i="3"/>
  <c r="H13" i="3"/>
  <c r="J12" i="3"/>
  <c r="I12" i="3"/>
  <c r="H12" i="3"/>
  <c r="J11" i="3"/>
  <c r="I11" i="3"/>
  <c r="H11" i="3"/>
  <c r="J10" i="3"/>
  <c r="I10" i="3"/>
  <c r="H10" i="3"/>
  <c r="J9" i="3"/>
  <c r="I9" i="3"/>
  <c r="H9" i="3"/>
  <c r="J8" i="3"/>
  <c r="I8" i="3"/>
  <c r="H8" i="3"/>
  <c r="J7" i="3"/>
  <c r="I7" i="3"/>
  <c r="H7" i="3"/>
  <c r="J56" i="2"/>
  <c r="I56" i="2"/>
  <c r="H56" i="2"/>
  <c r="J55" i="2"/>
  <c r="I55" i="2"/>
  <c r="H55" i="2"/>
  <c r="J54" i="2"/>
  <c r="I54" i="2"/>
  <c r="H54" i="2"/>
  <c r="J53" i="2"/>
  <c r="I53" i="2"/>
  <c r="H53" i="2"/>
  <c r="J52" i="2"/>
  <c r="I52" i="2"/>
  <c r="H52" i="2"/>
  <c r="J51" i="2"/>
  <c r="I51" i="2"/>
  <c r="H51" i="2"/>
  <c r="J50" i="2"/>
  <c r="I50" i="2"/>
  <c r="H50" i="2"/>
  <c r="J49" i="2"/>
  <c r="I49" i="2"/>
  <c r="H49" i="2"/>
  <c r="J48" i="2"/>
  <c r="I48" i="2"/>
  <c r="H48" i="2"/>
  <c r="J47" i="2"/>
  <c r="I47" i="2"/>
  <c r="H47" i="2"/>
  <c r="J46" i="2"/>
  <c r="I46" i="2"/>
  <c r="H46" i="2"/>
  <c r="J45" i="2"/>
  <c r="I45" i="2"/>
  <c r="H45" i="2"/>
  <c r="J44" i="2"/>
  <c r="I44" i="2"/>
  <c r="H44" i="2"/>
  <c r="J43" i="2"/>
  <c r="I43" i="2"/>
  <c r="H43" i="2"/>
  <c r="J42" i="2"/>
  <c r="I42" i="2"/>
  <c r="H42" i="2"/>
  <c r="J41" i="2"/>
  <c r="I41" i="2"/>
  <c r="H41" i="2"/>
  <c r="J40" i="2"/>
  <c r="I40" i="2"/>
  <c r="H40" i="2"/>
  <c r="J39" i="2"/>
  <c r="I39" i="2"/>
  <c r="H39" i="2"/>
  <c r="J38" i="2"/>
  <c r="I38" i="2"/>
  <c r="H38" i="2"/>
  <c r="J37" i="2"/>
  <c r="I37" i="2"/>
  <c r="H37" i="2"/>
  <c r="J36" i="2"/>
  <c r="I36" i="2"/>
  <c r="H36" i="2"/>
  <c r="J35" i="2"/>
  <c r="I35" i="2"/>
  <c r="H35" i="2"/>
  <c r="J34" i="2"/>
  <c r="I34" i="2"/>
  <c r="H34" i="2"/>
  <c r="J33" i="2"/>
  <c r="I33" i="2"/>
  <c r="H33" i="2"/>
  <c r="J32" i="2"/>
  <c r="I32" i="2"/>
  <c r="H32" i="2"/>
  <c r="J31" i="2"/>
  <c r="I31" i="2"/>
  <c r="H31" i="2"/>
  <c r="J30" i="2"/>
  <c r="I30" i="2"/>
  <c r="H30" i="2"/>
  <c r="J29" i="2"/>
  <c r="I29" i="2"/>
  <c r="H29" i="2"/>
  <c r="J28" i="2"/>
  <c r="I28" i="2"/>
  <c r="H28" i="2"/>
  <c r="J27" i="2"/>
  <c r="I27" i="2"/>
  <c r="H27" i="2"/>
  <c r="J26" i="2"/>
  <c r="I26" i="2"/>
  <c r="H26" i="2"/>
  <c r="J25" i="2"/>
  <c r="I25" i="2"/>
  <c r="H25" i="2"/>
  <c r="J24" i="2"/>
  <c r="I24" i="2"/>
  <c r="H24" i="2"/>
  <c r="J23" i="2"/>
  <c r="I23" i="2"/>
  <c r="H23" i="2"/>
  <c r="J22" i="2"/>
  <c r="I22" i="2"/>
  <c r="H22" i="2"/>
  <c r="J21" i="2"/>
  <c r="I21" i="2"/>
  <c r="H21" i="2"/>
  <c r="J20" i="2"/>
  <c r="I20" i="2"/>
  <c r="H20" i="2"/>
  <c r="J19" i="2"/>
  <c r="I19" i="2"/>
  <c r="H19" i="2"/>
  <c r="J18" i="2"/>
  <c r="I18" i="2"/>
  <c r="H18" i="2"/>
  <c r="J17" i="2"/>
  <c r="I17" i="2"/>
  <c r="H17" i="2"/>
  <c r="J16" i="2"/>
  <c r="I16" i="2"/>
  <c r="H16" i="2"/>
  <c r="J15" i="2"/>
  <c r="I15" i="2"/>
  <c r="H15" i="2"/>
  <c r="J14" i="2"/>
  <c r="I14" i="2"/>
  <c r="H14" i="2"/>
  <c r="J13" i="2"/>
  <c r="I13" i="2"/>
  <c r="H13" i="2"/>
  <c r="J12" i="2"/>
  <c r="I12" i="2"/>
  <c r="H12" i="2"/>
  <c r="J11" i="2"/>
  <c r="I11" i="2"/>
  <c r="H11" i="2"/>
  <c r="J10" i="2"/>
  <c r="I10" i="2"/>
  <c r="H10" i="2"/>
  <c r="J9" i="2"/>
  <c r="I9" i="2"/>
  <c r="H9" i="2"/>
  <c r="J8" i="2"/>
  <c r="I8" i="2"/>
  <c r="H8" i="2"/>
  <c r="J7" i="2"/>
  <c r="I7" i="2"/>
  <c r="H7" i="2"/>
  <c r="D4" i="2" l="1"/>
  <c r="D3" i="1" s="1"/>
  <c r="D4" i="3"/>
  <c r="D3" i="3"/>
  <c r="F36" i="1"/>
  <c r="E36" i="1"/>
  <c r="D36" i="1"/>
  <c r="C36" i="1"/>
  <c r="G36" i="1" s="1"/>
  <c r="F35" i="1"/>
  <c r="E35" i="1"/>
  <c r="D35" i="1"/>
  <c r="C35" i="1"/>
  <c r="G35" i="1" s="1"/>
  <c r="F34" i="1"/>
  <c r="E34" i="1"/>
  <c r="D34" i="1"/>
  <c r="C34" i="1"/>
  <c r="G34" i="1" s="1"/>
  <c r="F33" i="1"/>
  <c r="E33" i="1"/>
  <c r="D33" i="1"/>
  <c r="C33" i="1"/>
  <c r="G33" i="1" s="1"/>
  <c r="F32" i="1"/>
  <c r="E32" i="1"/>
  <c r="D32" i="1"/>
  <c r="C32" i="1"/>
  <c r="G32" i="1" s="1"/>
  <c r="F31" i="1"/>
  <c r="E31" i="1"/>
  <c r="D31" i="1"/>
  <c r="C31" i="1"/>
  <c r="G31" i="1" s="1"/>
  <c r="F30" i="1"/>
  <c r="E30" i="1"/>
  <c r="D30" i="1"/>
  <c r="C30" i="1"/>
  <c r="G30" i="1" s="1"/>
  <c r="F29" i="1"/>
  <c r="E29" i="1"/>
  <c r="D29" i="1"/>
  <c r="C29" i="1"/>
  <c r="G29" i="1" s="1"/>
  <c r="F28" i="1"/>
  <c r="E28" i="1"/>
  <c r="D28" i="1"/>
  <c r="C28" i="1"/>
  <c r="G28" i="1" s="1"/>
  <c r="F27" i="1"/>
  <c r="E27" i="1"/>
  <c r="D27" i="1"/>
  <c r="C27" i="1"/>
  <c r="G27" i="1" s="1"/>
  <c r="F26" i="1"/>
  <c r="E26" i="1"/>
  <c r="D26" i="1"/>
  <c r="C26" i="1"/>
  <c r="G26" i="1" s="1"/>
  <c r="F25" i="1"/>
  <c r="E25" i="1"/>
  <c r="D25" i="1"/>
  <c r="C25" i="1"/>
  <c r="G25" i="1" s="1"/>
  <c r="F24" i="1"/>
  <c r="E24" i="1"/>
  <c r="D24" i="1"/>
  <c r="C24" i="1"/>
  <c r="G24" i="1" s="1"/>
  <c r="F23" i="1"/>
  <c r="E23" i="1"/>
  <c r="D23" i="1"/>
  <c r="C23" i="1"/>
  <c r="G23" i="1" s="1"/>
  <c r="F22" i="1"/>
  <c r="E22" i="1"/>
  <c r="D22" i="1"/>
  <c r="C22" i="1"/>
  <c r="G22" i="1" s="1"/>
  <c r="F21" i="1"/>
  <c r="E21" i="1"/>
  <c r="D21" i="1"/>
  <c r="C21" i="1"/>
  <c r="G21" i="1" s="1"/>
  <c r="F20" i="1"/>
  <c r="E20" i="1"/>
  <c r="D20" i="1"/>
  <c r="C20" i="1"/>
  <c r="G20" i="1" s="1"/>
  <c r="F19" i="1"/>
  <c r="E19" i="1"/>
  <c r="D19" i="1"/>
  <c r="C19" i="1"/>
  <c r="G19" i="1" s="1"/>
  <c r="F18" i="1"/>
  <c r="E18" i="1"/>
  <c r="D18" i="1"/>
  <c r="C18" i="1"/>
  <c r="G18" i="1" s="1"/>
  <c r="J18" i="1" s="1"/>
  <c r="M18" i="1" s="1"/>
  <c r="F17" i="1"/>
  <c r="E17" i="1"/>
  <c r="D17" i="1"/>
  <c r="C17" i="1"/>
  <c r="G17" i="1" s="1"/>
  <c r="F16" i="1"/>
  <c r="E16" i="1"/>
  <c r="D16" i="1"/>
  <c r="C16" i="1"/>
  <c r="G16" i="1" s="1"/>
  <c r="F15" i="1"/>
  <c r="E15" i="1"/>
  <c r="D15" i="1"/>
  <c r="C15" i="1"/>
  <c r="G15" i="1" s="1"/>
  <c r="F14" i="1"/>
  <c r="E14" i="1"/>
  <c r="D14" i="1"/>
  <c r="C14" i="1"/>
  <c r="G14" i="1" s="1"/>
  <c r="F13" i="1"/>
  <c r="E13" i="1"/>
  <c r="D13" i="1"/>
  <c r="C13" i="1"/>
  <c r="G13" i="1" s="1"/>
  <c r="J13" i="1" s="1"/>
  <c r="M13" i="1" s="1"/>
  <c r="F12" i="1"/>
  <c r="E12" i="1"/>
  <c r="D12" i="1"/>
  <c r="C12" i="1"/>
  <c r="G12" i="1" s="1"/>
  <c r="F11" i="1"/>
  <c r="E11" i="1"/>
  <c r="D11" i="1"/>
  <c r="C11" i="1"/>
  <c r="G11" i="1" s="1"/>
  <c r="F10" i="1"/>
  <c r="E10" i="1"/>
  <c r="D10" i="1"/>
  <c r="C10" i="1"/>
  <c r="G10" i="1" s="1"/>
  <c r="F9" i="1"/>
  <c r="E9" i="1"/>
  <c r="D9" i="1"/>
  <c r="C9" i="1"/>
  <c r="G9" i="1" s="1"/>
  <c r="F8" i="1"/>
  <c r="E8" i="1"/>
  <c r="D8" i="1"/>
  <c r="C8" i="1"/>
  <c r="G8" i="1" s="1"/>
  <c r="F7" i="1"/>
  <c r="E7" i="1"/>
  <c r="D7" i="1"/>
  <c r="C7" i="1"/>
  <c r="G7" i="1" s="1"/>
  <c r="L8" i="1" l="1"/>
  <c r="K9" i="1"/>
  <c r="I10" i="1"/>
  <c r="N11" i="1"/>
  <c r="L12" i="1"/>
  <c r="K13" i="1"/>
  <c r="I14" i="1"/>
  <c r="N15" i="1"/>
  <c r="L16" i="1"/>
  <c r="K17" i="1"/>
  <c r="I18" i="1"/>
  <c r="N19" i="1"/>
  <c r="L20" i="1"/>
  <c r="K21" i="1"/>
  <c r="L22" i="1"/>
  <c r="L23" i="1"/>
  <c r="L24" i="1"/>
  <c r="L25" i="1"/>
  <c r="L26" i="1"/>
  <c r="L27" i="1"/>
  <c r="L28" i="1"/>
  <c r="L29" i="1"/>
  <c r="L30" i="1"/>
  <c r="L31" i="1"/>
  <c r="L32" i="1"/>
  <c r="L33" i="1"/>
  <c r="L34" i="1"/>
  <c r="L35" i="1"/>
  <c r="L36" i="1"/>
  <c r="N7" i="1"/>
  <c r="D4" i="1"/>
  <c r="I7" i="1"/>
  <c r="H8" i="1"/>
  <c r="N8" i="1"/>
  <c r="L9" i="1"/>
  <c r="K10" i="1"/>
  <c r="I11" i="1"/>
  <c r="H12" i="1"/>
  <c r="N12" i="1"/>
  <c r="L13" i="1"/>
  <c r="K14" i="1"/>
  <c r="I15" i="1"/>
  <c r="H16" i="1"/>
  <c r="N16" i="1"/>
  <c r="L17" i="1"/>
  <c r="K18" i="1"/>
  <c r="I19" i="1"/>
  <c r="H20" i="1"/>
  <c r="N20" i="1"/>
  <c r="L21" i="1"/>
  <c r="K7" i="1"/>
  <c r="I8" i="1"/>
  <c r="H9" i="1"/>
  <c r="N9" i="1"/>
  <c r="L10" i="1"/>
  <c r="K11" i="1"/>
  <c r="I12" i="1"/>
  <c r="H13" i="1"/>
  <c r="N13" i="1"/>
  <c r="L14" i="1"/>
  <c r="K15" i="1"/>
  <c r="I16" i="1"/>
  <c r="H17" i="1"/>
  <c r="N17" i="1"/>
  <c r="L18" i="1"/>
  <c r="K19" i="1"/>
  <c r="I20" i="1"/>
  <c r="H21" i="1"/>
  <c r="N21" i="1"/>
  <c r="K22" i="1"/>
  <c r="N22" i="1"/>
  <c r="K23" i="1"/>
  <c r="N23" i="1"/>
  <c r="K24" i="1"/>
  <c r="N24" i="1"/>
  <c r="K25" i="1"/>
  <c r="N25" i="1"/>
  <c r="K26" i="1"/>
  <c r="N26" i="1"/>
  <c r="K27" i="1"/>
  <c r="N27" i="1"/>
  <c r="K28" i="1"/>
  <c r="N28" i="1"/>
  <c r="K29" i="1"/>
  <c r="N29" i="1"/>
  <c r="K30" i="1"/>
  <c r="N30" i="1"/>
  <c r="K31" i="1"/>
  <c r="N31" i="1"/>
  <c r="K32" i="1"/>
  <c r="N32" i="1"/>
  <c r="K33" i="1"/>
  <c r="N33" i="1"/>
  <c r="K34" i="1"/>
  <c r="N34" i="1"/>
  <c r="K35" i="1"/>
  <c r="N35" i="1"/>
  <c r="K36" i="1"/>
  <c r="N36" i="1"/>
  <c r="L7" i="1"/>
  <c r="K8" i="1"/>
  <c r="I9" i="1"/>
  <c r="H10" i="1"/>
  <c r="N10" i="1"/>
  <c r="L11" i="1"/>
  <c r="K12" i="1"/>
  <c r="I13" i="1"/>
  <c r="H14" i="1"/>
  <c r="N14" i="1"/>
  <c r="L15" i="1"/>
  <c r="K16" i="1"/>
  <c r="I17" i="1"/>
  <c r="H18" i="1"/>
  <c r="N18" i="1"/>
  <c r="L19" i="1"/>
  <c r="K20" i="1"/>
  <c r="I21" i="1"/>
  <c r="H22" i="1"/>
  <c r="H23" i="1"/>
  <c r="H24" i="1"/>
  <c r="H25" i="1"/>
  <c r="H26" i="1"/>
  <c r="H27" i="1"/>
  <c r="H28" i="1"/>
  <c r="H29" i="1"/>
  <c r="H30" i="1"/>
  <c r="H31" i="1"/>
  <c r="H32" i="1"/>
  <c r="H33" i="1"/>
  <c r="H34" i="1"/>
  <c r="H35" i="1"/>
  <c r="H36" i="1"/>
  <c r="H7" i="1"/>
  <c r="H11" i="1"/>
  <c r="H15" i="1"/>
  <c r="H19" i="1"/>
  <c r="I22" i="1"/>
  <c r="I23" i="1"/>
  <c r="I24" i="1"/>
  <c r="I25" i="1"/>
  <c r="I26" i="1"/>
  <c r="I27" i="1"/>
  <c r="I28" i="1"/>
  <c r="I29" i="1"/>
  <c r="I30" i="1"/>
  <c r="I31" i="1"/>
  <c r="I32" i="1"/>
  <c r="I33" i="1"/>
  <c r="I34" i="1"/>
  <c r="I35" i="1"/>
  <c r="I36" i="1"/>
</calcChain>
</file>

<file path=xl/sharedStrings.xml><?xml version="1.0" encoding="utf-8"?>
<sst xmlns="http://schemas.openxmlformats.org/spreadsheetml/2006/main" count="178" uniqueCount="116">
  <si>
    <t>No</t>
  </si>
  <si>
    <t>Product ID</t>
  </si>
  <si>
    <t>Product Name</t>
  </si>
  <si>
    <t>Product Category</t>
  </si>
  <si>
    <t>In</t>
  </si>
  <si>
    <t>Out</t>
  </si>
  <si>
    <t>Balance</t>
  </si>
  <si>
    <t>Booked</t>
  </si>
  <si>
    <t>MOQ</t>
  </si>
  <si>
    <t>Product Description</t>
  </si>
  <si>
    <t>PO No</t>
  </si>
  <si>
    <t>Warehouse</t>
  </si>
  <si>
    <t>SO No</t>
  </si>
  <si>
    <t>Quantity</t>
  </si>
  <si>
    <t>Customer Name</t>
  </si>
  <si>
    <t>Customer ID</t>
  </si>
  <si>
    <t>M0001</t>
  </si>
  <si>
    <t>M0002</t>
  </si>
  <si>
    <t>M0003</t>
  </si>
  <si>
    <t>M0004</t>
  </si>
  <si>
    <t>M0005</t>
  </si>
  <si>
    <t>M0006</t>
  </si>
  <si>
    <t>M0007</t>
  </si>
  <si>
    <t>M0008</t>
  </si>
  <si>
    <t>M0009</t>
  </si>
  <si>
    <t>M0010</t>
  </si>
  <si>
    <t>M0011</t>
  </si>
  <si>
    <t>M0012</t>
  </si>
  <si>
    <t>Mobile Phone</t>
  </si>
  <si>
    <t>Brand</t>
  </si>
  <si>
    <t>Apple</t>
  </si>
  <si>
    <t>Samsung</t>
  </si>
  <si>
    <t>Supplier ID</t>
  </si>
  <si>
    <t>Supplier Name</t>
  </si>
  <si>
    <t>WH1</t>
  </si>
  <si>
    <t>INVENTORY STOCK REPORT</t>
  </si>
  <si>
    <t>PERIOD</t>
  </si>
  <si>
    <t>BALANCE as of</t>
  </si>
  <si>
    <t>Status</t>
  </si>
  <si>
    <t>Notes</t>
  </si>
  <si>
    <t>Sold</t>
  </si>
  <si>
    <t>Final Balance</t>
  </si>
  <si>
    <t>On Delivery</t>
  </si>
  <si>
    <t>Received Date</t>
  </si>
  <si>
    <t>PO Date</t>
  </si>
  <si>
    <t>below MOQ</t>
  </si>
  <si>
    <t>above MOQ</t>
  </si>
  <si>
    <t>Initial Stock</t>
  </si>
  <si>
    <t>First Purchase Date</t>
  </si>
  <si>
    <t>SO Date</t>
  </si>
  <si>
    <t>First Transaction Date</t>
  </si>
  <si>
    <t>Last Transaction Date</t>
  </si>
  <si>
    <t>PURCHASE SUMMARY</t>
  </si>
  <si>
    <t>SALES SUMMARY</t>
  </si>
  <si>
    <t>Price/Unit</t>
  </si>
  <si>
    <t>Total Discount</t>
  </si>
  <si>
    <t>Total Price</t>
  </si>
  <si>
    <t>Delivery Date</t>
  </si>
  <si>
    <t>Product Brand</t>
  </si>
  <si>
    <t>PRODUCT INFO</t>
  </si>
  <si>
    <t>Initial Stock at</t>
  </si>
  <si>
    <t>Version</t>
  </si>
  <si>
    <t>:</t>
  </si>
  <si>
    <t>License</t>
  </si>
  <si>
    <t>Multi User (read EULA)</t>
  </si>
  <si>
    <t>Product page</t>
  </si>
  <si>
    <t>Support</t>
  </si>
  <si>
    <t>support@excelindo.com</t>
  </si>
  <si>
    <t>(all emails will be responded within 24 hours)</t>
  </si>
  <si>
    <t>Copyrights ©</t>
  </si>
  <si>
    <t>2017 -</t>
  </si>
  <si>
    <t>excelindo.com</t>
  </si>
  <si>
    <t>Purchase the Pro Version to fully utilized all available features :</t>
  </si>
  <si>
    <t>FEATURES</t>
  </si>
  <si>
    <t>All shown worksheets are unlocked to fully tweaking the formula and customizing its layout</t>
  </si>
  <si>
    <t>Compatibility across Excel version and Operating System</t>
  </si>
  <si>
    <t>You can use this spreadsheet with Excel 2010 for Windows and above and Excel 2008 for Mac and above without having incompatibility issues</t>
  </si>
  <si>
    <t>Multi User License (within one Company)</t>
  </si>
  <si>
    <t>Any employees are allowed to use this spreadsheet as long as they are working within one company</t>
  </si>
  <si>
    <t>One time payment only</t>
  </si>
  <si>
    <t>* price can be changed without prior notice</t>
  </si>
  <si>
    <t>VISIT EXCELINDO.COM FOR MORE EXCEL SPREADSHEETS THAT COULD HELP YOUR TASKS</t>
  </si>
  <si>
    <t>20 Separate Warehouse Worksheets</t>
  </si>
  <si>
    <t>You can manage inventory up to 20 warehouses in separate worksheets with already equipped with excel formulas to calculate particular warehouse balance automatically</t>
  </si>
  <si>
    <t>300 lines of inventory item (expandable)</t>
  </si>
  <si>
    <t>There are up to 300 inventory item rows that can be filled</t>
  </si>
  <si>
    <t>There are up to 1000 lines of purchase, sales and transfer orders and transactions that will be calculated in inventory balance</t>
  </si>
  <si>
    <t>Minimum Order Quantity (MOQ) Conditional Formatting Formula</t>
  </si>
  <si>
    <t>1000 lines of Purchase, Sales and Transfer Orders and Transactions (Expandable)</t>
  </si>
  <si>
    <t>There are conditional formatting formula in each Warehouse Worksheets to mark any inventory item numbers that fall below specified MOQ</t>
  </si>
  <si>
    <t>Warehouse Inventory Item Summary</t>
  </si>
  <si>
    <t>There is one worksheet to see balance of all inventory item in all warehouses</t>
  </si>
  <si>
    <t>You can put your company logo, name, adjust columns and rows, add more worksheets for your specific needs, or tweak formulas, add charts, create dashboards, etc (you need excel knowledge to do this)</t>
  </si>
  <si>
    <t>USD 13.99*</t>
  </si>
  <si>
    <t>Inventory Manager for Trading/Retail Business Lite</t>
  </si>
  <si>
    <t>www.excelindo.com/inventory/inventory-manager-for-trading-and-retail-business.html</t>
  </si>
  <si>
    <t>© 2017 - Excelindo.com</t>
  </si>
  <si>
    <t>iPhone 8</t>
  </si>
  <si>
    <t>iPhone 7</t>
  </si>
  <si>
    <t>iPhone 6s</t>
  </si>
  <si>
    <t>iPhone 6</t>
  </si>
  <si>
    <t>Galaxy S8</t>
  </si>
  <si>
    <t>Galaxy S7</t>
  </si>
  <si>
    <t>Galaxy S6</t>
  </si>
  <si>
    <t>Google</t>
  </si>
  <si>
    <t>Pixel 2</t>
  </si>
  <si>
    <t>LG</t>
  </si>
  <si>
    <t>G6</t>
  </si>
  <si>
    <t>HTC</t>
  </si>
  <si>
    <t>U11</t>
  </si>
  <si>
    <t>Xiaomi</t>
  </si>
  <si>
    <t>Mi6</t>
  </si>
  <si>
    <t>Sony</t>
  </si>
  <si>
    <t>Xperia XZ</t>
  </si>
  <si>
    <t>Initial</t>
  </si>
  <si>
    <t>You can use it every year without additional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</si>
</sst>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4" x14ac:knownFonts="1">
    <font>
      <sz val="11"/>
      <color theme="1"/>
      <name val="Calibri"/>
      <family val="2"/>
      <scheme val="minor"/>
    </font>
    <font>
      <b/>
      <sz val="11"/>
      <color theme="0"/>
      <name val="Calibri"/>
      <family val="2"/>
      <scheme val="minor"/>
    </font>
    <font>
      <b/>
      <sz val="14"/>
      <color theme="1"/>
      <name val="Calibri"/>
      <family val="2"/>
      <scheme val="minor"/>
    </font>
    <font>
      <b/>
      <sz val="11"/>
      <color theme="1"/>
      <name val="Calibri"/>
      <family val="2"/>
      <scheme val="minor"/>
    </font>
    <font>
      <u/>
      <sz val="11"/>
      <color theme="10"/>
      <name val="Calibri"/>
      <family val="2"/>
      <scheme val="minor"/>
    </font>
    <font>
      <b/>
      <sz val="14"/>
      <color rgb="FF000000"/>
      <name val="Calibri"/>
      <family val="2"/>
      <scheme val="minor"/>
    </font>
    <font>
      <b/>
      <sz val="28"/>
      <color rgb="FF0000FF"/>
      <name val="Bookman Old Style"/>
      <family val="1"/>
    </font>
    <font>
      <sz val="14"/>
      <color theme="1"/>
      <name val="Calibri"/>
      <family val="2"/>
      <scheme val="minor"/>
    </font>
    <font>
      <b/>
      <sz val="18"/>
      <color theme="1"/>
      <name val="Calibri"/>
      <family val="2"/>
      <scheme val="minor"/>
    </font>
    <font>
      <b/>
      <sz val="14"/>
      <color rgb="FF0000FF"/>
      <name val="Calibri"/>
      <family val="2"/>
      <scheme val="minor"/>
    </font>
    <font>
      <sz val="14"/>
      <name val="Calibri"/>
      <family val="2"/>
      <scheme val="minor"/>
    </font>
    <font>
      <b/>
      <sz val="11"/>
      <color rgb="FF0000FF"/>
      <name val="Calibri"/>
      <family val="2"/>
      <scheme val="minor"/>
    </font>
    <font>
      <i/>
      <sz val="12"/>
      <color theme="1"/>
      <name val="Calibri"/>
      <family val="2"/>
      <scheme val="minor"/>
    </font>
    <font>
      <b/>
      <sz val="16"/>
      <color rgb="FF0000FF"/>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double">
        <color theme="9" tint="-0.499984740745262"/>
      </top>
      <bottom/>
      <diagonal/>
    </border>
    <border>
      <left/>
      <right/>
      <top/>
      <bottom style="double">
        <color theme="9" tint="-0.499984740745262"/>
      </bottom>
      <diagonal/>
    </border>
    <border>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xf numFmtId="0" fontId="4" fillId="0" borderId="0" applyNumberFormat="0" applyFill="0" applyBorder="0" applyAlignment="0" applyProtection="0"/>
  </cellStyleXfs>
  <cellXfs count="56">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2" fillId="0" borderId="3" xfId="0" applyFont="1"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2" borderId="1" xfId="0" applyFill="1" applyBorder="1" applyAlignment="1">
      <alignment vertical="center"/>
    </xf>
    <xf numFmtId="164" fontId="0" fillId="0" borderId="0" xfId="0" applyNumberFormat="1" applyAlignment="1">
      <alignment vertical="center"/>
    </xf>
    <xf numFmtId="164" fontId="0" fillId="0" borderId="0" xfId="0" applyNumberFormat="1" applyAlignment="1">
      <alignment horizontal="center" vertical="center"/>
    </xf>
    <xf numFmtId="164" fontId="0" fillId="0" borderId="3" xfId="0" applyNumberFormat="1" applyBorder="1" applyAlignment="1">
      <alignment vertical="center"/>
    </xf>
    <xf numFmtId="164" fontId="0" fillId="0" borderId="1" xfId="0" applyNumberFormat="1" applyBorder="1" applyAlignment="1">
      <alignment vertical="center"/>
    </xf>
    <xf numFmtId="0" fontId="0" fillId="6" borderId="1" xfId="0" applyFill="1" applyBorder="1" applyAlignment="1">
      <alignment horizontal="center" vertical="center"/>
    </xf>
    <xf numFmtId="0" fontId="0" fillId="6" borderId="1" xfId="0" applyFill="1" applyBorder="1" applyAlignment="1">
      <alignment vertical="center"/>
    </xf>
    <xf numFmtId="0" fontId="7" fillId="0" borderId="0" xfId="0" applyFont="1" applyAlignment="1">
      <alignment vertical="center"/>
    </xf>
    <xf numFmtId="0" fontId="8" fillId="0" borderId="6" xfId="0" applyFont="1" applyBorder="1" applyAlignment="1">
      <alignment vertical="center"/>
    </xf>
    <xf numFmtId="0" fontId="7" fillId="0" borderId="6" xfId="0"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Border="1" applyAlignment="1">
      <alignment vertical="center" wrapText="1"/>
    </xf>
    <xf numFmtId="0" fontId="12" fillId="0" borderId="0" xfId="0" applyFont="1" applyAlignment="1">
      <alignment vertical="center"/>
    </xf>
    <xf numFmtId="9" fontId="0" fillId="4" borderId="1" xfId="0" applyNumberFormat="1" applyFill="1" applyBorder="1" applyAlignment="1">
      <alignment horizontal="center" vertic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0" xfId="0" applyBorder="1" applyAlignment="1">
      <alignment horizontal="left"/>
    </xf>
    <xf numFmtId="0" fontId="4" fillId="0" borderId="0" xfId="1" applyBorder="1"/>
    <xf numFmtId="0" fontId="0" fillId="0" borderId="12" xfId="0" applyBorder="1"/>
    <xf numFmtId="0" fontId="0" fillId="0" borderId="13" xfId="0" applyBorder="1"/>
    <xf numFmtId="0" fontId="0" fillId="0" borderId="14" xfId="0" applyBorder="1"/>
    <xf numFmtId="0" fontId="2" fillId="0" borderId="0" xfId="0" applyFont="1" applyBorder="1"/>
    <xf numFmtId="0" fontId="1" fillId="5" borderId="1"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0" fillId="0" borderId="0" xfId="0" applyAlignment="1">
      <alignment horizontal="center" vertical="center" wrapText="1"/>
    </xf>
    <xf numFmtId="164" fontId="0" fillId="0" borderId="3" xfId="0" applyNumberFormat="1" applyBorder="1" applyAlignment="1">
      <alignment horizontal="center" vertical="center"/>
    </xf>
    <xf numFmtId="164" fontId="0" fillId="6" borderId="1" xfId="0" applyNumberForma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1" fillId="5" borderId="2" xfId="0" applyFont="1" applyFill="1" applyBorder="1" applyAlignment="1">
      <alignment horizontal="center" vertical="center" wrapText="1"/>
    </xf>
    <xf numFmtId="0" fontId="13" fillId="8" borderId="0" xfId="0" applyFont="1" applyFill="1" applyAlignment="1">
      <alignment horizontal="center" vertical="center"/>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6" fillId="7" borderId="4" xfId="0" applyFont="1" applyFill="1" applyBorder="1" applyAlignment="1">
      <alignment horizontal="left" vertical="center"/>
    </xf>
    <xf numFmtId="0" fontId="6" fillId="7" borderId="5" xfId="0" applyFont="1" applyFill="1" applyBorder="1" applyAlignment="1">
      <alignment horizontal="left" vertical="center"/>
    </xf>
    <xf numFmtId="0" fontId="7" fillId="0" borderId="0" xfId="0" applyFont="1" applyAlignment="1">
      <alignment horizontal="left" vertical="center" wrapText="1"/>
    </xf>
    <xf numFmtId="0" fontId="10" fillId="0" borderId="0" xfId="0" applyFont="1" applyAlignment="1">
      <alignment horizontal="left" vertical="center" wrapText="1"/>
    </xf>
  </cellXfs>
  <cellStyles count="2">
    <cellStyle name="Hyperlink" xfId="1" builtinId="8"/>
    <cellStyle name="Normal" xfId="0" builtinId="0"/>
  </cellStyles>
  <dxfs count="2">
    <dxf>
      <font>
        <color theme="0"/>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e-junkie.com/ecom/gb.php?c=single&amp;cl=192175&amp;i=1533174"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absolute">
    <xdr:from>
      <xdr:col>9</xdr:col>
      <xdr:colOff>0</xdr:colOff>
      <xdr:row>12</xdr:row>
      <xdr:rowOff>0</xdr:rowOff>
    </xdr:from>
    <xdr:to>
      <xdr:col>22</xdr:col>
      <xdr:colOff>219287</xdr:colOff>
      <xdr:row>16</xdr:row>
      <xdr:rowOff>46567</xdr:rowOff>
    </xdr:to>
    <xdr:sp macro="" textlink="">
      <xdr:nvSpPr>
        <xdr:cNvPr id="2" name="Down Arrow Callout 1"/>
        <xdr:cNvSpPr/>
      </xdr:nvSpPr>
      <xdr:spPr>
        <a:xfrm>
          <a:off x="8138160" y="2278380"/>
          <a:ext cx="4478867" cy="1456267"/>
        </a:xfrm>
        <a:prstGeom prst="downArrowCallout">
          <a:avLst/>
        </a:prstGeom>
        <a:solidFill>
          <a:schemeClr val="accent6">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2000" b="1">
              <a:solidFill>
                <a:sysClr val="windowText" lastClr="000000"/>
              </a:solidFill>
            </a:rPr>
            <a:t>Flow of Purchasing</a:t>
          </a:r>
          <a:r>
            <a:rPr lang="en-US" sz="2000" b="1" baseline="0">
              <a:solidFill>
                <a:sysClr val="windowText" lastClr="000000"/>
              </a:solidFill>
            </a:rPr>
            <a:t> and Receiving the Pro version</a:t>
          </a:r>
          <a:endParaRPr lang="en-US" sz="2000" b="1">
            <a:solidFill>
              <a:sysClr val="windowText" lastClr="000000"/>
            </a:solidFill>
          </a:endParaRPr>
        </a:p>
      </xdr:txBody>
    </xdr:sp>
    <xdr:clientData/>
  </xdr:twoCellAnchor>
  <xdr:twoCellAnchor editAs="absolute">
    <xdr:from>
      <xdr:col>9</xdr:col>
      <xdr:colOff>0</xdr:colOff>
      <xdr:row>17</xdr:row>
      <xdr:rowOff>15240</xdr:rowOff>
    </xdr:from>
    <xdr:to>
      <xdr:col>23</xdr:col>
      <xdr:colOff>114332</xdr:colOff>
      <xdr:row>36</xdr:row>
      <xdr:rowOff>130684</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8160" y="3931920"/>
          <a:ext cx="4701572" cy="5571364"/>
        </a:xfrm>
        <a:prstGeom prst="rect">
          <a:avLst/>
        </a:prstGeom>
      </xdr:spPr>
    </xdr:pic>
    <xdr:clientData/>
  </xdr:twoCellAnchor>
  <xdr:twoCellAnchor editAs="oneCell">
    <xdr:from>
      <xdr:col>6</xdr:col>
      <xdr:colOff>2217420</xdr:colOff>
      <xdr:row>12</xdr:row>
      <xdr:rowOff>11400</xdr:rowOff>
    </xdr:from>
    <xdr:to>
      <xdr:col>8</xdr:col>
      <xdr:colOff>7620</xdr:colOff>
      <xdr:row>13</xdr:row>
      <xdr:rowOff>449580</xdr:rowOff>
    </xdr:to>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60920" y="2289780"/>
          <a:ext cx="1645920" cy="895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mailto:support@excelindo.com" TargetMode="External"/><Relationship Id="rId2" Type="http://schemas.openxmlformats.org/officeDocument/2006/relationships/hyperlink" Target="http://www.excelindo.com/" TargetMode="External"/><Relationship Id="rId1" Type="http://schemas.openxmlformats.org/officeDocument/2006/relationships/hyperlink" Target="http://www.excelindo.com/inventory/inventory-manager-for-trading-and-retail-business.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H14" sqref="H14"/>
    </sheetView>
  </sheetViews>
  <sheetFormatPr defaultColWidth="0" defaultRowHeight="14.4" zeroHeight="1" x14ac:dyDescent="0.3"/>
  <cols>
    <col min="1" max="2" width="3.77734375" style="3" customWidth="1"/>
    <col min="3" max="3" width="9.88671875" style="3" bestFit="1" customWidth="1"/>
    <col min="4" max="4" width="15.77734375" style="3" bestFit="1" customWidth="1"/>
    <col min="5" max="5" width="14.5546875" style="3" customWidth="1"/>
    <col min="6" max="6" width="21.77734375" style="3" customWidth="1"/>
    <col min="7" max="7" width="22.77734375" style="3" customWidth="1"/>
    <col min="8" max="8" width="10.77734375" style="4" bestFit="1" customWidth="1"/>
    <col min="9" max="9" width="17" style="3" bestFit="1" customWidth="1"/>
    <col min="10" max="10" width="8.88671875" style="4" customWidth="1"/>
    <col min="11" max="11" width="4.5546875" style="3" customWidth="1"/>
    <col min="12" max="16384" width="8.88671875" style="3" hidden="1"/>
  </cols>
  <sheetData>
    <row r="1" spans="2:10" x14ac:dyDescent="0.3"/>
    <row r="2" spans="2:10" ht="18" x14ac:dyDescent="0.3">
      <c r="B2" s="6" t="s">
        <v>59</v>
      </c>
      <c r="C2" s="7"/>
      <c r="D2" s="7"/>
      <c r="E2" s="7"/>
      <c r="F2" s="7"/>
      <c r="G2" s="7"/>
      <c r="H2" s="8"/>
      <c r="I2" s="7"/>
      <c r="J2" s="8"/>
    </row>
    <row r="3" spans="2:10" x14ac:dyDescent="0.3"/>
    <row r="4" spans="2:10" x14ac:dyDescent="0.3">
      <c r="B4" s="3" t="s">
        <v>60</v>
      </c>
      <c r="D4" s="13">
        <v>42736</v>
      </c>
    </row>
    <row r="5" spans="2:10" x14ac:dyDescent="0.3"/>
    <row r="6" spans="2:10" s="43" customFormat="1" x14ac:dyDescent="0.3">
      <c r="B6" s="41" t="s">
        <v>0</v>
      </c>
      <c r="C6" s="41" t="s">
        <v>1</v>
      </c>
      <c r="D6" s="41" t="s">
        <v>3</v>
      </c>
      <c r="E6" s="41" t="s">
        <v>29</v>
      </c>
      <c r="F6" s="41" t="s">
        <v>2</v>
      </c>
      <c r="G6" s="41" t="s">
        <v>9</v>
      </c>
      <c r="H6" s="41" t="s">
        <v>47</v>
      </c>
      <c r="I6" s="41" t="s">
        <v>48</v>
      </c>
      <c r="J6" s="48" t="s">
        <v>8</v>
      </c>
    </row>
    <row r="7" spans="2:10" x14ac:dyDescent="0.3">
      <c r="B7" s="1">
        <v>1</v>
      </c>
      <c r="C7" s="46" t="s">
        <v>16</v>
      </c>
      <c r="D7" s="46" t="s">
        <v>28</v>
      </c>
      <c r="E7" s="46" t="s">
        <v>30</v>
      </c>
      <c r="F7" s="46" t="s">
        <v>97</v>
      </c>
      <c r="G7" s="46"/>
      <c r="H7" s="47">
        <v>117</v>
      </c>
      <c r="I7" s="46"/>
      <c r="J7" s="47">
        <v>40</v>
      </c>
    </row>
    <row r="8" spans="2:10" x14ac:dyDescent="0.3">
      <c r="B8" s="1">
        <v>2</v>
      </c>
      <c r="C8" s="46" t="s">
        <v>17</v>
      </c>
      <c r="D8" s="46" t="s">
        <v>28</v>
      </c>
      <c r="E8" s="46" t="s">
        <v>30</v>
      </c>
      <c r="F8" s="46" t="s">
        <v>98</v>
      </c>
      <c r="G8" s="46"/>
      <c r="H8" s="47">
        <v>36</v>
      </c>
      <c r="I8" s="46"/>
      <c r="J8" s="47">
        <v>20</v>
      </c>
    </row>
    <row r="9" spans="2:10" x14ac:dyDescent="0.3">
      <c r="B9" s="1">
        <v>3</v>
      </c>
      <c r="C9" s="46" t="s">
        <v>18</v>
      </c>
      <c r="D9" s="46" t="s">
        <v>28</v>
      </c>
      <c r="E9" s="46" t="s">
        <v>30</v>
      </c>
      <c r="F9" s="46" t="s">
        <v>99</v>
      </c>
      <c r="G9" s="46"/>
      <c r="H9" s="47">
        <v>12</v>
      </c>
      <c r="I9" s="46"/>
      <c r="J9" s="47">
        <v>5</v>
      </c>
    </row>
    <row r="10" spans="2:10" x14ac:dyDescent="0.3">
      <c r="B10" s="1">
        <v>4</v>
      </c>
      <c r="C10" s="46" t="s">
        <v>19</v>
      </c>
      <c r="D10" s="46" t="s">
        <v>28</v>
      </c>
      <c r="E10" s="46" t="s">
        <v>30</v>
      </c>
      <c r="F10" s="46" t="s">
        <v>100</v>
      </c>
      <c r="G10" s="46"/>
      <c r="H10" s="47">
        <v>7</v>
      </c>
      <c r="I10" s="46"/>
      <c r="J10" s="47">
        <v>0</v>
      </c>
    </row>
    <row r="11" spans="2:10" x14ac:dyDescent="0.3">
      <c r="B11" s="1">
        <v>5</v>
      </c>
      <c r="C11" s="46" t="s">
        <v>20</v>
      </c>
      <c r="D11" s="46" t="s">
        <v>28</v>
      </c>
      <c r="E11" s="46" t="s">
        <v>31</v>
      </c>
      <c r="F11" s="46" t="s">
        <v>101</v>
      </c>
      <c r="G11" s="46"/>
      <c r="H11" s="47">
        <v>102</v>
      </c>
      <c r="I11" s="46"/>
      <c r="J11" s="47">
        <v>40</v>
      </c>
    </row>
    <row r="12" spans="2:10" x14ac:dyDescent="0.3">
      <c r="B12" s="1">
        <v>6</v>
      </c>
      <c r="C12" s="46" t="s">
        <v>21</v>
      </c>
      <c r="D12" s="46" t="s">
        <v>28</v>
      </c>
      <c r="E12" s="46" t="s">
        <v>31</v>
      </c>
      <c r="F12" s="46" t="s">
        <v>102</v>
      </c>
      <c r="G12" s="46"/>
      <c r="H12" s="47">
        <v>67</v>
      </c>
      <c r="I12" s="46"/>
      <c r="J12" s="47">
        <v>30</v>
      </c>
    </row>
    <row r="13" spans="2:10" x14ac:dyDescent="0.3">
      <c r="B13" s="1">
        <v>7</v>
      </c>
      <c r="C13" s="46" t="s">
        <v>22</v>
      </c>
      <c r="D13" s="46" t="s">
        <v>28</v>
      </c>
      <c r="E13" s="46" t="s">
        <v>31</v>
      </c>
      <c r="F13" s="46" t="s">
        <v>103</v>
      </c>
      <c r="G13" s="46"/>
      <c r="H13" s="47">
        <v>4</v>
      </c>
      <c r="I13" s="46"/>
      <c r="J13" s="47">
        <v>5</v>
      </c>
    </row>
    <row r="14" spans="2:10" x14ac:dyDescent="0.3">
      <c r="B14" s="1">
        <v>8</v>
      </c>
      <c r="C14" s="46" t="s">
        <v>23</v>
      </c>
      <c r="D14" s="46" t="s">
        <v>28</v>
      </c>
      <c r="E14" s="46" t="s">
        <v>104</v>
      </c>
      <c r="F14" s="46" t="s">
        <v>105</v>
      </c>
      <c r="G14" s="46"/>
      <c r="H14" s="47">
        <v>47</v>
      </c>
      <c r="I14" s="46"/>
      <c r="J14" s="47">
        <v>10</v>
      </c>
    </row>
    <row r="15" spans="2:10" x14ac:dyDescent="0.3">
      <c r="B15" s="1">
        <v>9</v>
      </c>
      <c r="C15" s="46" t="s">
        <v>24</v>
      </c>
      <c r="D15" s="46" t="s">
        <v>28</v>
      </c>
      <c r="E15" s="46" t="s">
        <v>106</v>
      </c>
      <c r="F15" s="46" t="s">
        <v>107</v>
      </c>
      <c r="G15" s="46"/>
      <c r="H15" s="47">
        <v>37</v>
      </c>
      <c r="I15" s="46"/>
      <c r="J15" s="47">
        <v>10</v>
      </c>
    </row>
    <row r="16" spans="2:10" x14ac:dyDescent="0.3">
      <c r="B16" s="1">
        <v>10</v>
      </c>
      <c r="C16" s="46" t="s">
        <v>25</v>
      </c>
      <c r="D16" s="46" t="s">
        <v>28</v>
      </c>
      <c r="E16" s="46" t="s">
        <v>108</v>
      </c>
      <c r="F16" s="46" t="s">
        <v>109</v>
      </c>
      <c r="G16" s="46"/>
      <c r="H16" s="47">
        <v>27</v>
      </c>
      <c r="I16" s="46"/>
      <c r="J16" s="47">
        <v>10</v>
      </c>
    </row>
    <row r="17" spans="2:10" x14ac:dyDescent="0.3">
      <c r="B17" s="1">
        <v>11</v>
      </c>
      <c r="C17" s="46" t="s">
        <v>26</v>
      </c>
      <c r="D17" s="46" t="s">
        <v>28</v>
      </c>
      <c r="E17" s="46" t="s">
        <v>110</v>
      </c>
      <c r="F17" s="46" t="s">
        <v>111</v>
      </c>
      <c r="G17" s="46"/>
      <c r="H17" s="47">
        <v>14</v>
      </c>
      <c r="I17" s="46"/>
      <c r="J17" s="47">
        <v>10</v>
      </c>
    </row>
    <row r="18" spans="2:10" x14ac:dyDescent="0.3">
      <c r="B18" s="1">
        <v>12</v>
      </c>
      <c r="C18" s="46" t="s">
        <v>27</v>
      </c>
      <c r="D18" s="46" t="s">
        <v>28</v>
      </c>
      <c r="E18" s="46" t="s">
        <v>112</v>
      </c>
      <c r="F18" s="46" t="s">
        <v>113</v>
      </c>
      <c r="G18" s="46"/>
      <c r="H18" s="47">
        <v>4</v>
      </c>
      <c r="I18" s="46"/>
      <c r="J18" s="47">
        <v>10</v>
      </c>
    </row>
    <row r="19" spans="2:10" x14ac:dyDescent="0.3">
      <c r="B19" s="1">
        <v>13</v>
      </c>
      <c r="C19" s="46"/>
      <c r="D19" s="46"/>
      <c r="E19" s="46"/>
      <c r="F19" s="46"/>
      <c r="G19" s="46"/>
      <c r="H19" s="47"/>
      <c r="I19" s="46"/>
      <c r="J19" s="47"/>
    </row>
    <row r="20" spans="2:10" x14ac:dyDescent="0.3">
      <c r="B20" s="1">
        <v>14</v>
      </c>
      <c r="C20" s="46"/>
      <c r="D20" s="46"/>
      <c r="E20" s="46"/>
      <c r="F20" s="46"/>
      <c r="G20" s="46"/>
      <c r="H20" s="47"/>
      <c r="I20" s="46"/>
      <c r="J20" s="47"/>
    </row>
    <row r="21" spans="2:10" x14ac:dyDescent="0.3">
      <c r="B21" s="1">
        <v>15</v>
      </c>
      <c r="C21" s="46"/>
      <c r="D21" s="46"/>
      <c r="E21" s="46"/>
      <c r="F21" s="46"/>
      <c r="G21" s="46"/>
      <c r="H21" s="47"/>
      <c r="I21" s="46"/>
      <c r="J21" s="47"/>
    </row>
    <row r="22" spans="2:10" x14ac:dyDescent="0.3">
      <c r="B22" s="1">
        <v>16</v>
      </c>
      <c r="C22" s="46"/>
      <c r="D22" s="46"/>
      <c r="E22" s="46"/>
      <c r="F22" s="46"/>
      <c r="G22" s="46"/>
      <c r="H22" s="47"/>
      <c r="I22" s="46"/>
      <c r="J22" s="47"/>
    </row>
    <row r="23" spans="2:10" x14ac:dyDescent="0.3">
      <c r="B23" s="1">
        <v>17</v>
      </c>
      <c r="C23" s="46"/>
      <c r="D23" s="46"/>
      <c r="E23" s="46"/>
      <c r="F23" s="46"/>
      <c r="G23" s="46"/>
      <c r="H23" s="47"/>
      <c r="I23" s="46"/>
      <c r="J23" s="47"/>
    </row>
    <row r="24" spans="2:10" x14ac:dyDescent="0.3">
      <c r="B24" s="1">
        <v>18</v>
      </c>
      <c r="C24" s="46"/>
      <c r="D24" s="46"/>
      <c r="E24" s="46"/>
      <c r="F24" s="46"/>
      <c r="G24" s="46"/>
      <c r="H24" s="47"/>
      <c r="I24" s="46"/>
      <c r="J24" s="47"/>
    </row>
    <row r="25" spans="2:10" x14ac:dyDescent="0.3">
      <c r="B25" s="1">
        <v>19</v>
      </c>
      <c r="C25" s="46"/>
      <c r="D25" s="46"/>
      <c r="E25" s="46"/>
      <c r="F25" s="46"/>
      <c r="G25" s="46"/>
      <c r="H25" s="47"/>
      <c r="I25" s="46"/>
      <c r="J25" s="47"/>
    </row>
    <row r="26" spans="2:10" x14ac:dyDescent="0.3">
      <c r="B26" s="1">
        <v>20</v>
      </c>
      <c r="C26" s="46"/>
      <c r="D26" s="46"/>
      <c r="E26" s="46"/>
      <c r="F26" s="46"/>
      <c r="G26" s="46"/>
      <c r="H26" s="47"/>
      <c r="I26" s="46"/>
      <c r="J26" s="47"/>
    </row>
    <row r="27" spans="2:10" x14ac:dyDescent="0.3">
      <c r="B27" s="1">
        <v>21</v>
      </c>
      <c r="C27" s="46"/>
      <c r="D27" s="46"/>
      <c r="E27" s="46"/>
      <c r="F27" s="46"/>
      <c r="G27" s="46"/>
      <c r="H27" s="47"/>
      <c r="I27" s="46"/>
      <c r="J27" s="47"/>
    </row>
    <row r="28" spans="2:10" x14ac:dyDescent="0.3">
      <c r="B28" s="1">
        <v>22</v>
      </c>
      <c r="C28" s="46"/>
      <c r="D28" s="46"/>
      <c r="E28" s="46"/>
      <c r="F28" s="46"/>
      <c r="G28" s="46"/>
      <c r="H28" s="47"/>
      <c r="I28" s="46"/>
      <c r="J28" s="47"/>
    </row>
    <row r="29" spans="2:10" x14ac:dyDescent="0.3">
      <c r="B29" s="1">
        <v>23</v>
      </c>
      <c r="C29" s="46"/>
      <c r="D29" s="46"/>
      <c r="E29" s="46"/>
      <c r="F29" s="46"/>
      <c r="G29" s="46"/>
      <c r="H29" s="47"/>
      <c r="I29" s="46"/>
      <c r="J29" s="47"/>
    </row>
    <row r="30" spans="2:10" x14ac:dyDescent="0.3">
      <c r="B30" s="1">
        <v>24</v>
      </c>
      <c r="C30" s="46"/>
      <c r="D30" s="46"/>
      <c r="E30" s="46"/>
      <c r="F30" s="46"/>
      <c r="G30" s="46"/>
      <c r="H30" s="47"/>
      <c r="I30" s="46"/>
      <c r="J30" s="47"/>
    </row>
    <row r="31" spans="2:10" x14ac:dyDescent="0.3">
      <c r="B31" s="1">
        <v>25</v>
      </c>
      <c r="C31" s="46"/>
      <c r="D31" s="46"/>
      <c r="E31" s="46"/>
      <c r="F31" s="46"/>
      <c r="G31" s="46"/>
      <c r="H31" s="47"/>
      <c r="I31" s="46"/>
      <c r="J31" s="47"/>
    </row>
    <row r="32" spans="2:10" x14ac:dyDescent="0.3">
      <c r="B32" s="1">
        <v>26</v>
      </c>
      <c r="C32" s="46"/>
      <c r="D32" s="46"/>
      <c r="E32" s="46"/>
      <c r="F32" s="46"/>
      <c r="G32" s="46"/>
      <c r="H32" s="47"/>
      <c r="I32" s="46"/>
      <c r="J32" s="47"/>
    </row>
    <row r="33" spans="2:10" x14ac:dyDescent="0.3">
      <c r="B33" s="1">
        <v>27</v>
      </c>
      <c r="C33" s="46"/>
      <c r="D33" s="46"/>
      <c r="E33" s="46"/>
      <c r="F33" s="46"/>
      <c r="G33" s="46"/>
      <c r="H33" s="47"/>
      <c r="I33" s="46"/>
      <c r="J33" s="47"/>
    </row>
    <row r="34" spans="2:10" x14ac:dyDescent="0.3">
      <c r="B34" s="1">
        <v>28</v>
      </c>
      <c r="C34" s="46"/>
      <c r="D34" s="46"/>
      <c r="E34" s="46"/>
      <c r="F34" s="46"/>
      <c r="G34" s="46"/>
      <c r="H34" s="47"/>
      <c r="I34" s="46"/>
      <c r="J34" s="47"/>
    </row>
    <row r="35" spans="2:10" x14ac:dyDescent="0.3">
      <c r="B35" s="1">
        <v>29</v>
      </c>
      <c r="C35" s="46"/>
      <c r="D35" s="46"/>
      <c r="E35" s="46"/>
      <c r="F35" s="46"/>
      <c r="G35" s="46"/>
      <c r="H35" s="47"/>
      <c r="I35" s="46"/>
      <c r="J35" s="47"/>
    </row>
    <row r="36" spans="2:10" x14ac:dyDescent="0.3">
      <c r="B36" s="1">
        <v>30</v>
      </c>
      <c r="C36" s="46"/>
      <c r="D36" s="46"/>
      <c r="E36" s="46"/>
      <c r="F36" s="46"/>
      <c r="G36" s="46"/>
      <c r="H36" s="47"/>
      <c r="I36" s="46"/>
      <c r="J36" s="47"/>
    </row>
    <row r="37" spans="2:10" x14ac:dyDescent="0.3"/>
    <row r="38" spans="2:10" x14ac:dyDescent="0.3">
      <c r="B38" s="3" t="s">
        <v>96</v>
      </c>
    </row>
    <row r="39" spans="2:10"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election activeCell="J12" sqref="J12"/>
    </sheetView>
  </sheetViews>
  <sheetFormatPr defaultColWidth="0" defaultRowHeight="14.4" zeroHeight="1" x14ac:dyDescent="0.3"/>
  <cols>
    <col min="1" max="2" width="3.77734375" style="3" customWidth="1"/>
    <col min="3" max="3" width="14.88671875" style="3" customWidth="1"/>
    <col min="4" max="5" width="19.109375" style="3" customWidth="1"/>
    <col min="6" max="6" width="20" style="3" customWidth="1"/>
    <col min="7" max="8" width="8.88671875" style="4" customWidth="1"/>
    <col min="9" max="9" width="10.77734375" style="4" bestFit="1" customWidth="1"/>
    <col min="10" max="11" width="8.88671875" style="4" customWidth="1"/>
    <col min="12" max="12" width="11.6640625" style="4" bestFit="1" customWidth="1"/>
    <col min="13" max="14" width="11.6640625" style="4" customWidth="1"/>
    <col min="15" max="15" width="8.88671875" style="4" customWidth="1"/>
    <col min="16" max="16" width="8.88671875" style="3" hidden="1" customWidth="1"/>
    <col min="17" max="16384" width="8.88671875" style="3" hidden="1"/>
  </cols>
  <sheetData>
    <row r="1" spans="2:15" x14ac:dyDescent="0.3"/>
    <row r="2" spans="2:15" ht="18" x14ac:dyDescent="0.3">
      <c r="B2" s="6" t="s">
        <v>35</v>
      </c>
      <c r="C2" s="7"/>
      <c r="D2" s="7"/>
      <c r="E2" s="7"/>
      <c r="F2" s="7"/>
      <c r="G2" s="8"/>
      <c r="H2" s="8"/>
      <c r="I2" s="8"/>
      <c r="J2" s="8"/>
      <c r="K2" s="8"/>
      <c r="L2" s="8"/>
      <c r="M2" s="8"/>
      <c r="N2" s="8"/>
    </row>
    <row r="3" spans="2:15" x14ac:dyDescent="0.3">
      <c r="B3" s="3" t="s">
        <v>36</v>
      </c>
      <c r="D3" s="4" t="str">
        <f>TEXT(InitialDate,"mm/dd/yy")&amp;" - "&amp;TEXT(MAX('Purchase - In'!D4,'Sales - Out'!D4),"mm/dd/yy")</f>
        <v>01/01/17 - 01/03/17</v>
      </c>
    </row>
    <row r="4" spans="2:15" x14ac:dyDescent="0.3">
      <c r="B4" s="3" t="s">
        <v>37</v>
      </c>
      <c r="D4" s="11">
        <f>MAX('Purchase - In'!D4,'Sales - Out'!D4)</f>
        <v>42738</v>
      </c>
      <c r="H4" s="5"/>
      <c r="I4" s="2" t="s">
        <v>45</v>
      </c>
      <c r="L4" s="28">
        <v>0.2</v>
      </c>
      <c r="M4" s="2" t="s">
        <v>46</v>
      </c>
    </row>
    <row r="5" spans="2:15" x14ac:dyDescent="0.3"/>
    <row r="6" spans="2:15" s="43" customFormat="1" ht="28.8" x14ac:dyDescent="0.3">
      <c r="B6" s="41" t="s">
        <v>0</v>
      </c>
      <c r="C6" s="41" t="s">
        <v>1</v>
      </c>
      <c r="D6" s="41" t="s">
        <v>3</v>
      </c>
      <c r="E6" s="41" t="s">
        <v>29</v>
      </c>
      <c r="F6" s="41" t="s">
        <v>2</v>
      </c>
      <c r="G6" s="41" t="s">
        <v>114</v>
      </c>
      <c r="H6" s="41" t="s">
        <v>4</v>
      </c>
      <c r="I6" s="41" t="s">
        <v>5</v>
      </c>
      <c r="J6" s="41" t="s">
        <v>6</v>
      </c>
      <c r="K6" s="41" t="s">
        <v>7</v>
      </c>
      <c r="L6" s="41" t="s">
        <v>42</v>
      </c>
      <c r="M6" s="41" t="s">
        <v>41</v>
      </c>
      <c r="N6" s="41" t="s">
        <v>8</v>
      </c>
    </row>
    <row r="7" spans="2:15" x14ac:dyDescent="0.3">
      <c r="B7" s="1">
        <v>1</v>
      </c>
      <c r="C7" s="1" t="str">
        <f>IF('Product Info'!C7&lt;&gt;"",'Product Info'!C7,"")</f>
        <v>M0001</v>
      </c>
      <c r="D7" s="1" t="str">
        <f>IF('Product Info'!D7&lt;&gt;"",'Product Info'!D7,"")</f>
        <v>Mobile Phone</v>
      </c>
      <c r="E7" s="1" t="str">
        <f>IF('Product Info'!E7&lt;&gt;"",'Product Info'!E7,"")</f>
        <v>Apple</v>
      </c>
      <c r="F7" s="1" t="str">
        <f>IF('Product Info'!F7&lt;&gt;"",'Product Info'!F7,"")</f>
        <v>iPhone 8</v>
      </c>
      <c r="G7" s="2">
        <f>IF(C7&lt;&gt;"",'Product Info'!H7,"")</f>
        <v>117</v>
      </c>
      <c r="H7" s="2">
        <f>IF(C7&lt;&gt;"",SUMIFS('Purchase - In'!K:K,'Purchase - In'!G:G,Summary!C7,'Purchase - In'!Q:Q,"Warehouse"),"")</f>
        <v>20</v>
      </c>
      <c r="I7" s="2">
        <f>IF(C7&lt;&gt;"",SUMIFS('Sales - Out'!K:K,'Sales - Out'!G:G,Summary!C7,'Sales - Out'!O:O,"Sold"),"")</f>
        <v>10</v>
      </c>
      <c r="J7" s="2">
        <f>IF(C7&lt;&gt;"",G7+H7-I7,"")</f>
        <v>127</v>
      </c>
      <c r="K7" s="2">
        <f>IF(C7&lt;&gt;"",SUMIFS('Sales - Out'!K:K,'Sales - Out'!G:G,Summary!C7,'Sales - Out'!O:O,"Booked"),"")</f>
        <v>0</v>
      </c>
      <c r="L7" s="2">
        <f>IF(C7&lt;&gt;"",SUMIFS('Purchase - In'!K:K,'Purchase - In'!G:G,Summary!C7,'Purchase - In'!Q:Q,"On Delivery"),"")</f>
        <v>0</v>
      </c>
      <c r="M7" s="2">
        <f>IF(C7&lt;&gt;"",J7-K7+L7,"")</f>
        <v>127</v>
      </c>
      <c r="N7" s="2">
        <f>IF(C7&lt;&gt;"",IF('Product Info'!J7&lt;&gt;"",'Product Info'!J7,""),"")</f>
        <v>40</v>
      </c>
      <c r="O7" s="3"/>
    </row>
    <row r="8" spans="2:15" x14ac:dyDescent="0.3">
      <c r="B8" s="1">
        <v>2</v>
      </c>
      <c r="C8" s="1" t="str">
        <f>IF('Product Info'!C8&lt;&gt;"",'Product Info'!C8,"")</f>
        <v>M0002</v>
      </c>
      <c r="D8" s="1" t="str">
        <f>IF('Product Info'!D8&lt;&gt;"",'Product Info'!D8,"")</f>
        <v>Mobile Phone</v>
      </c>
      <c r="E8" s="1" t="str">
        <f>IF('Product Info'!E8&lt;&gt;"",'Product Info'!E8,"")</f>
        <v>Apple</v>
      </c>
      <c r="F8" s="1" t="str">
        <f>IF('Product Info'!F8&lt;&gt;"",'Product Info'!F8,"")</f>
        <v>iPhone 7</v>
      </c>
      <c r="G8" s="2">
        <f>IF(C8&lt;&gt;"",'Product Info'!H8,"")</f>
        <v>36</v>
      </c>
      <c r="H8" s="2">
        <f>IF(C8&lt;&gt;"",SUMIFS('Purchase - In'!K:K,'Purchase - In'!G:G,Summary!C8,'Purchase - In'!Q:Q,"Warehouse"),"")</f>
        <v>10</v>
      </c>
      <c r="I8" s="2">
        <f>IF(C8&lt;&gt;"",SUMIFS('Sales - Out'!K:K,'Sales - Out'!G:G,Summary!C8,'Sales - Out'!O:O,"Sold"),"")</f>
        <v>1</v>
      </c>
      <c r="J8" s="2">
        <f t="shared" ref="J8:J36" si="0">IF(C8&lt;&gt;"",G8+H8-I8,"")</f>
        <v>45</v>
      </c>
      <c r="K8" s="2">
        <f>IF(C8&lt;&gt;"",SUMIFS('Sales - Out'!K:K,'Sales - Out'!G:G,Summary!C8,'Sales - Out'!O:O,"Booked"),"")</f>
        <v>0</v>
      </c>
      <c r="L8" s="2">
        <f>IF(C8&lt;&gt;"",SUMIFS('Purchase - In'!K:K,'Purchase - In'!G:G,Summary!C8,'Purchase - In'!Q:Q,"On Delivery"),"")</f>
        <v>0</v>
      </c>
      <c r="M8" s="2">
        <f t="shared" ref="M8:M36" si="1">IF(C8&lt;&gt;"",J8-K8+L8,"")</f>
        <v>45</v>
      </c>
      <c r="N8" s="2">
        <f>IF(C8&lt;&gt;"",IF('Product Info'!J8&lt;&gt;"",'Product Info'!J8,""),"")</f>
        <v>20</v>
      </c>
      <c r="O8" s="3"/>
    </row>
    <row r="9" spans="2:15" x14ac:dyDescent="0.3">
      <c r="B9" s="1">
        <v>3</v>
      </c>
      <c r="C9" s="1" t="str">
        <f>IF('Product Info'!C9&lt;&gt;"",'Product Info'!C9,"")</f>
        <v>M0003</v>
      </c>
      <c r="D9" s="1" t="str">
        <f>IF('Product Info'!D9&lt;&gt;"",'Product Info'!D9,"")</f>
        <v>Mobile Phone</v>
      </c>
      <c r="E9" s="1" t="str">
        <f>IF('Product Info'!E9&lt;&gt;"",'Product Info'!E9,"")</f>
        <v>Apple</v>
      </c>
      <c r="F9" s="1" t="str">
        <f>IF('Product Info'!F9&lt;&gt;"",'Product Info'!F9,"")</f>
        <v>iPhone 6s</v>
      </c>
      <c r="G9" s="2">
        <f>IF(C9&lt;&gt;"",'Product Info'!H9,"")</f>
        <v>12</v>
      </c>
      <c r="H9" s="2">
        <f>IF(C9&lt;&gt;"",SUMIFS('Purchase - In'!K:K,'Purchase - In'!G:G,Summary!C9,'Purchase - In'!Q:Q,"Warehouse"),"")</f>
        <v>0</v>
      </c>
      <c r="I9" s="2">
        <f>IF(C9&lt;&gt;"",SUMIFS('Sales - Out'!K:K,'Sales - Out'!G:G,Summary!C9,'Sales - Out'!O:O,"Sold"),"")</f>
        <v>0</v>
      </c>
      <c r="J9" s="2">
        <f t="shared" si="0"/>
        <v>12</v>
      </c>
      <c r="K9" s="2">
        <f>IF(C9&lt;&gt;"",SUMIFS('Sales - Out'!K:K,'Sales - Out'!G:G,Summary!C9,'Sales - Out'!O:O,"Booked"),"")</f>
        <v>0</v>
      </c>
      <c r="L9" s="2">
        <f>IF(C9&lt;&gt;"",SUMIFS('Purchase - In'!K:K,'Purchase - In'!G:G,Summary!C9,'Purchase - In'!Q:Q,"On Delivery"),"")</f>
        <v>0</v>
      </c>
      <c r="M9" s="2">
        <f t="shared" si="1"/>
        <v>12</v>
      </c>
      <c r="N9" s="2">
        <f>IF(C9&lt;&gt;"",IF('Product Info'!J9&lt;&gt;"",'Product Info'!J9,""),"")</f>
        <v>5</v>
      </c>
      <c r="O9" s="3"/>
    </row>
    <row r="10" spans="2:15" x14ac:dyDescent="0.3">
      <c r="B10" s="1">
        <v>4</v>
      </c>
      <c r="C10" s="1" t="str">
        <f>IF('Product Info'!C10&lt;&gt;"",'Product Info'!C10,"")</f>
        <v>M0004</v>
      </c>
      <c r="D10" s="1" t="str">
        <f>IF('Product Info'!D10&lt;&gt;"",'Product Info'!D10,"")</f>
        <v>Mobile Phone</v>
      </c>
      <c r="E10" s="1" t="str">
        <f>IF('Product Info'!E10&lt;&gt;"",'Product Info'!E10,"")</f>
        <v>Apple</v>
      </c>
      <c r="F10" s="1" t="str">
        <f>IF('Product Info'!F10&lt;&gt;"",'Product Info'!F10,"")</f>
        <v>iPhone 6</v>
      </c>
      <c r="G10" s="2">
        <f>IF(C10&lt;&gt;"",'Product Info'!H10,"")</f>
        <v>7</v>
      </c>
      <c r="H10" s="2">
        <f>IF(C10&lt;&gt;"",SUMIFS('Purchase - In'!K:K,'Purchase - In'!G:G,Summary!C10,'Purchase - In'!Q:Q,"Warehouse"),"")</f>
        <v>0</v>
      </c>
      <c r="I10" s="2">
        <f>IF(C10&lt;&gt;"",SUMIFS('Sales - Out'!K:K,'Sales - Out'!G:G,Summary!C10,'Sales - Out'!O:O,"Sold"),"")</f>
        <v>0</v>
      </c>
      <c r="J10" s="2">
        <f t="shared" si="0"/>
        <v>7</v>
      </c>
      <c r="K10" s="2">
        <f>IF(C10&lt;&gt;"",SUMIFS('Sales - Out'!K:K,'Sales - Out'!G:G,Summary!C10,'Sales - Out'!O:O,"Booked"),"")</f>
        <v>0</v>
      </c>
      <c r="L10" s="2">
        <f>IF(C10&lt;&gt;"",SUMIFS('Purchase - In'!K:K,'Purchase - In'!G:G,Summary!C10,'Purchase - In'!Q:Q,"On Delivery"),"")</f>
        <v>0</v>
      </c>
      <c r="M10" s="2">
        <f t="shared" si="1"/>
        <v>7</v>
      </c>
      <c r="N10" s="2">
        <f>IF(C10&lt;&gt;"",IF('Product Info'!J10&lt;&gt;"",'Product Info'!J10,""),"")</f>
        <v>0</v>
      </c>
      <c r="O10" s="3"/>
    </row>
    <row r="11" spans="2:15" x14ac:dyDescent="0.3">
      <c r="B11" s="1">
        <v>5</v>
      </c>
      <c r="C11" s="1" t="str">
        <f>IF('Product Info'!C11&lt;&gt;"",'Product Info'!C11,"")</f>
        <v>M0005</v>
      </c>
      <c r="D11" s="1" t="str">
        <f>IF('Product Info'!D11&lt;&gt;"",'Product Info'!D11,"")</f>
        <v>Mobile Phone</v>
      </c>
      <c r="E11" s="1" t="str">
        <f>IF('Product Info'!E11&lt;&gt;"",'Product Info'!E11,"")</f>
        <v>Samsung</v>
      </c>
      <c r="F11" s="1" t="str">
        <f>IF('Product Info'!F11&lt;&gt;"",'Product Info'!F11,"")</f>
        <v>Galaxy S8</v>
      </c>
      <c r="G11" s="2">
        <f>IF(C11&lt;&gt;"",'Product Info'!H11,"")</f>
        <v>102</v>
      </c>
      <c r="H11" s="2">
        <f>IF(C11&lt;&gt;"",SUMIFS('Purchase - In'!K:K,'Purchase - In'!G:G,Summary!C11,'Purchase - In'!Q:Q,"Warehouse"),"")</f>
        <v>0</v>
      </c>
      <c r="I11" s="2">
        <f>IF(C11&lt;&gt;"",SUMIFS('Sales - Out'!K:K,'Sales - Out'!G:G,Summary!C11,'Sales - Out'!O:O,"Sold"),"")</f>
        <v>0</v>
      </c>
      <c r="J11" s="2">
        <f t="shared" si="0"/>
        <v>102</v>
      </c>
      <c r="K11" s="2">
        <f>IF(C11&lt;&gt;"",SUMIFS('Sales - Out'!K:K,'Sales - Out'!G:G,Summary!C11,'Sales - Out'!O:O,"Booked"),"")</f>
        <v>0</v>
      </c>
      <c r="L11" s="2">
        <f>IF(C11&lt;&gt;"",SUMIFS('Purchase - In'!K:K,'Purchase - In'!G:G,Summary!C11,'Purchase - In'!Q:Q,"On Delivery"),"")</f>
        <v>0</v>
      </c>
      <c r="M11" s="2">
        <f t="shared" si="1"/>
        <v>102</v>
      </c>
      <c r="N11" s="2">
        <f>IF(C11&lt;&gt;"",IF('Product Info'!J11&lt;&gt;"",'Product Info'!J11,""),"")</f>
        <v>40</v>
      </c>
      <c r="O11" s="3"/>
    </row>
    <row r="12" spans="2:15" x14ac:dyDescent="0.3">
      <c r="B12" s="1">
        <v>6</v>
      </c>
      <c r="C12" s="1" t="str">
        <f>IF('Product Info'!C12&lt;&gt;"",'Product Info'!C12,"")</f>
        <v>M0006</v>
      </c>
      <c r="D12" s="1" t="str">
        <f>IF('Product Info'!D12&lt;&gt;"",'Product Info'!D12,"")</f>
        <v>Mobile Phone</v>
      </c>
      <c r="E12" s="1" t="str">
        <f>IF('Product Info'!E12&lt;&gt;"",'Product Info'!E12,"")</f>
        <v>Samsung</v>
      </c>
      <c r="F12" s="1" t="str">
        <f>IF('Product Info'!F12&lt;&gt;"",'Product Info'!F12,"")</f>
        <v>Galaxy S7</v>
      </c>
      <c r="G12" s="2">
        <f>IF(C12&lt;&gt;"",'Product Info'!H12,"")</f>
        <v>67</v>
      </c>
      <c r="H12" s="2">
        <f>IF(C12&lt;&gt;"",SUMIFS('Purchase - In'!K:K,'Purchase - In'!G:G,Summary!C12,'Purchase - In'!Q:Q,"Warehouse"),"")</f>
        <v>0</v>
      </c>
      <c r="I12" s="2">
        <f>IF(C12&lt;&gt;"",SUMIFS('Sales - Out'!K:K,'Sales - Out'!G:G,Summary!C12,'Sales - Out'!O:O,"Sold"),"")</f>
        <v>0</v>
      </c>
      <c r="J12" s="2">
        <f t="shared" si="0"/>
        <v>67</v>
      </c>
      <c r="K12" s="2">
        <f>IF(C12&lt;&gt;"",SUMIFS('Sales - Out'!K:K,'Sales - Out'!G:G,Summary!C12,'Sales - Out'!O:O,"Booked"),"")</f>
        <v>0</v>
      </c>
      <c r="L12" s="2">
        <f>IF(C12&lt;&gt;"",SUMIFS('Purchase - In'!K:K,'Purchase - In'!G:G,Summary!C12,'Purchase - In'!Q:Q,"On Delivery"),"")</f>
        <v>0</v>
      </c>
      <c r="M12" s="2">
        <f t="shared" si="1"/>
        <v>67</v>
      </c>
      <c r="N12" s="2">
        <f>IF(C12&lt;&gt;"",IF('Product Info'!J12&lt;&gt;"",'Product Info'!J12,""),"")</f>
        <v>30</v>
      </c>
      <c r="O12" s="3"/>
    </row>
    <row r="13" spans="2:15" x14ac:dyDescent="0.3">
      <c r="B13" s="1">
        <v>7</v>
      </c>
      <c r="C13" s="1" t="str">
        <f>IF('Product Info'!C13&lt;&gt;"",'Product Info'!C13,"")</f>
        <v>M0007</v>
      </c>
      <c r="D13" s="1" t="str">
        <f>IF('Product Info'!D13&lt;&gt;"",'Product Info'!D13,"")</f>
        <v>Mobile Phone</v>
      </c>
      <c r="E13" s="1" t="str">
        <f>IF('Product Info'!E13&lt;&gt;"",'Product Info'!E13,"")</f>
        <v>Samsung</v>
      </c>
      <c r="F13" s="1" t="str">
        <f>IF('Product Info'!F13&lt;&gt;"",'Product Info'!F13,"")</f>
        <v>Galaxy S6</v>
      </c>
      <c r="G13" s="2">
        <f>IF(C13&lt;&gt;"",'Product Info'!H13,"")</f>
        <v>4</v>
      </c>
      <c r="H13" s="2">
        <f>IF(C13&lt;&gt;"",SUMIFS('Purchase - In'!K:K,'Purchase - In'!G:G,Summary!C13,'Purchase - In'!Q:Q,"Warehouse"),"")</f>
        <v>0</v>
      </c>
      <c r="I13" s="2">
        <f>IF(C13&lt;&gt;"",SUMIFS('Sales - Out'!K:K,'Sales - Out'!G:G,Summary!C13,'Sales - Out'!O:O,"Sold"),"")</f>
        <v>0</v>
      </c>
      <c r="J13" s="2">
        <f t="shared" si="0"/>
        <v>4</v>
      </c>
      <c r="K13" s="2">
        <f>IF(C13&lt;&gt;"",SUMIFS('Sales - Out'!K:K,'Sales - Out'!G:G,Summary!C13,'Sales - Out'!O:O,"Booked"),"")</f>
        <v>0</v>
      </c>
      <c r="L13" s="2">
        <f>IF(C13&lt;&gt;"",SUMIFS('Purchase - In'!K:K,'Purchase - In'!G:G,Summary!C13,'Purchase - In'!Q:Q,"On Delivery"),"")</f>
        <v>0</v>
      </c>
      <c r="M13" s="2">
        <f t="shared" si="1"/>
        <v>4</v>
      </c>
      <c r="N13" s="2">
        <f>IF(C13&lt;&gt;"",IF('Product Info'!J13&lt;&gt;"",'Product Info'!J13,""),"")</f>
        <v>5</v>
      </c>
      <c r="O13" s="3"/>
    </row>
    <row r="14" spans="2:15" x14ac:dyDescent="0.3">
      <c r="B14" s="1">
        <v>8</v>
      </c>
      <c r="C14" s="1" t="str">
        <f>IF('Product Info'!C14&lt;&gt;"",'Product Info'!C14,"")</f>
        <v>M0008</v>
      </c>
      <c r="D14" s="1" t="str">
        <f>IF('Product Info'!D14&lt;&gt;"",'Product Info'!D14,"")</f>
        <v>Mobile Phone</v>
      </c>
      <c r="E14" s="1" t="str">
        <f>IF('Product Info'!E14&lt;&gt;"",'Product Info'!E14,"")</f>
        <v>Google</v>
      </c>
      <c r="F14" s="1" t="str">
        <f>IF('Product Info'!F14&lt;&gt;"",'Product Info'!F14,"")</f>
        <v>Pixel 2</v>
      </c>
      <c r="G14" s="2">
        <f>IF(C14&lt;&gt;"",'Product Info'!H14,"")</f>
        <v>47</v>
      </c>
      <c r="H14" s="2">
        <f>IF(C14&lt;&gt;"",SUMIFS('Purchase - In'!K:K,'Purchase - In'!G:G,Summary!C14,'Purchase - In'!Q:Q,"Warehouse"),"")</f>
        <v>0</v>
      </c>
      <c r="I14" s="2">
        <f>IF(C14&lt;&gt;"",SUMIFS('Sales - Out'!K:K,'Sales - Out'!G:G,Summary!C14,'Sales - Out'!O:O,"Sold"),"")</f>
        <v>0</v>
      </c>
      <c r="J14" s="2">
        <f t="shared" si="0"/>
        <v>47</v>
      </c>
      <c r="K14" s="2">
        <f>IF(C14&lt;&gt;"",SUMIFS('Sales - Out'!K:K,'Sales - Out'!G:G,Summary!C14,'Sales - Out'!O:O,"Booked"),"")</f>
        <v>0</v>
      </c>
      <c r="L14" s="2">
        <f>IF(C14&lt;&gt;"",SUMIFS('Purchase - In'!K:K,'Purchase - In'!G:G,Summary!C14,'Purchase - In'!Q:Q,"On Delivery"),"")</f>
        <v>0</v>
      </c>
      <c r="M14" s="2">
        <f t="shared" si="1"/>
        <v>47</v>
      </c>
      <c r="N14" s="2">
        <f>IF(C14&lt;&gt;"",IF('Product Info'!J14&lt;&gt;"",'Product Info'!J14,""),"")</f>
        <v>10</v>
      </c>
      <c r="O14" s="3"/>
    </row>
    <row r="15" spans="2:15" x14ac:dyDescent="0.3">
      <c r="B15" s="1">
        <v>9</v>
      </c>
      <c r="C15" s="1" t="str">
        <f>IF('Product Info'!C15&lt;&gt;"",'Product Info'!C15,"")</f>
        <v>M0009</v>
      </c>
      <c r="D15" s="1" t="str">
        <f>IF('Product Info'!D15&lt;&gt;"",'Product Info'!D15,"")</f>
        <v>Mobile Phone</v>
      </c>
      <c r="E15" s="1" t="str">
        <f>IF('Product Info'!E15&lt;&gt;"",'Product Info'!E15,"")</f>
        <v>LG</v>
      </c>
      <c r="F15" s="1" t="str">
        <f>IF('Product Info'!F15&lt;&gt;"",'Product Info'!F15,"")</f>
        <v>G6</v>
      </c>
      <c r="G15" s="2">
        <f>IF(C15&lt;&gt;"",'Product Info'!H15,"")</f>
        <v>37</v>
      </c>
      <c r="H15" s="2">
        <f>IF(C15&lt;&gt;"",SUMIFS('Purchase - In'!K:K,'Purchase - In'!G:G,Summary!C15,'Purchase - In'!Q:Q,"Warehouse"),"")</f>
        <v>0</v>
      </c>
      <c r="I15" s="2">
        <f>IF(C15&lt;&gt;"",SUMIFS('Sales - Out'!K:K,'Sales - Out'!G:G,Summary!C15,'Sales - Out'!O:O,"Sold"),"")</f>
        <v>0</v>
      </c>
      <c r="J15" s="2">
        <f t="shared" si="0"/>
        <v>37</v>
      </c>
      <c r="K15" s="2">
        <f>IF(C15&lt;&gt;"",SUMIFS('Sales - Out'!K:K,'Sales - Out'!G:G,Summary!C15,'Sales - Out'!O:O,"Booked"),"")</f>
        <v>0</v>
      </c>
      <c r="L15" s="2">
        <f>IF(C15&lt;&gt;"",SUMIFS('Purchase - In'!K:K,'Purchase - In'!G:G,Summary!C15,'Purchase - In'!Q:Q,"On Delivery"),"")</f>
        <v>0</v>
      </c>
      <c r="M15" s="2">
        <f t="shared" si="1"/>
        <v>37</v>
      </c>
      <c r="N15" s="2">
        <f>IF(C15&lt;&gt;"",IF('Product Info'!J15&lt;&gt;"",'Product Info'!J15,""),"")</f>
        <v>10</v>
      </c>
      <c r="O15" s="3"/>
    </row>
    <row r="16" spans="2:15" x14ac:dyDescent="0.3">
      <c r="B16" s="1">
        <v>10</v>
      </c>
      <c r="C16" s="1" t="str">
        <f>IF('Product Info'!C16&lt;&gt;"",'Product Info'!C16,"")</f>
        <v>M0010</v>
      </c>
      <c r="D16" s="1" t="str">
        <f>IF('Product Info'!D16&lt;&gt;"",'Product Info'!D16,"")</f>
        <v>Mobile Phone</v>
      </c>
      <c r="E16" s="1" t="str">
        <f>IF('Product Info'!E16&lt;&gt;"",'Product Info'!E16,"")</f>
        <v>HTC</v>
      </c>
      <c r="F16" s="1" t="str">
        <f>IF('Product Info'!F16&lt;&gt;"",'Product Info'!F16,"")</f>
        <v>U11</v>
      </c>
      <c r="G16" s="2">
        <f>IF(C16&lt;&gt;"",'Product Info'!H16,"")</f>
        <v>27</v>
      </c>
      <c r="H16" s="2">
        <f>IF(C16&lt;&gt;"",SUMIFS('Purchase - In'!K:K,'Purchase - In'!G:G,Summary!C16,'Purchase - In'!Q:Q,"Warehouse"),"")</f>
        <v>0</v>
      </c>
      <c r="I16" s="2">
        <f>IF(C16&lt;&gt;"",SUMIFS('Sales - Out'!K:K,'Sales - Out'!G:G,Summary!C16,'Sales - Out'!O:O,"Sold"),"")</f>
        <v>0</v>
      </c>
      <c r="J16" s="2">
        <f t="shared" si="0"/>
        <v>27</v>
      </c>
      <c r="K16" s="2">
        <f>IF(C16&lt;&gt;"",SUMIFS('Sales - Out'!K:K,'Sales - Out'!G:G,Summary!C16,'Sales - Out'!O:O,"Booked"),"")</f>
        <v>0</v>
      </c>
      <c r="L16" s="2">
        <f>IF(C16&lt;&gt;"",SUMIFS('Purchase - In'!K:K,'Purchase - In'!G:G,Summary!C16,'Purchase - In'!Q:Q,"On Delivery"),"")</f>
        <v>0</v>
      </c>
      <c r="M16" s="2">
        <f t="shared" si="1"/>
        <v>27</v>
      </c>
      <c r="N16" s="2">
        <f>IF(C16&lt;&gt;"",IF('Product Info'!J16&lt;&gt;"",'Product Info'!J16,""),"")</f>
        <v>10</v>
      </c>
      <c r="O16" s="3"/>
    </row>
    <row r="17" spans="2:15" x14ac:dyDescent="0.3">
      <c r="B17" s="1">
        <v>11</v>
      </c>
      <c r="C17" s="1" t="str">
        <f>IF('Product Info'!C17&lt;&gt;"",'Product Info'!C17,"")</f>
        <v>M0011</v>
      </c>
      <c r="D17" s="1" t="str">
        <f>IF('Product Info'!D17&lt;&gt;"",'Product Info'!D17,"")</f>
        <v>Mobile Phone</v>
      </c>
      <c r="E17" s="1" t="str">
        <f>IF('Product Info'!E17&lt;&gt;"",'Product Info'!E17,"")</f>
        <v>Xiaomi</v>
      </c>
      <c r="F17" s="1" t="str">
        <f>IF('Product Info'!F17&lt;&gt;"",'Product Info'!F17,"")</f>
        <v>Mi6</v>
      </c>
      <c r="G17" s="2">
        <f>IF(C17&lt;&gt;"",'Product Info'!H17,"")</f>
        <v>14</v>
      </c>
      <c r="H17" s="2">
        <f>IF(C17&lt;&gt;"",SUMIFS('Purchase - In'!K:K,'Purchase - In'!G:G,Summary!C17,'Purchase - In'!Q:Q,"Warehouse"),"")</f>
        <v>0</v>
      </c>
      <c r="I17" s="2">
        <f>IF(C17&lt;&gt;"",SUMIFS('Sales - Out'!K:K,'Sales - Out'!G:G,Summary!C17,'Sales - Out'!O:O,"Sold"),"")</f>
        <v>0</v>
      </c>
      <c r="J17" s="2">
        <f t="shared" si="0"/>
        <v>14</v>
      </c>
      <c r="K17" s="2">
        <f>IF(C17&lt;&gt;"",SUMIFS('Sales - Out'!K:K,'Sales - Out'!G:G,Summary!C17,'Sales - Out'!O:O,"Booked"),"")</f>
        <v>2</v>
      </c>
      <c r="L17" s="2">
        <f>IF(C17&lt;&gt;"",SUMIFS('Purchase - In'!K:K,'Purchase - In'!G:G,Summary!C17,'Purchase - In'!Q:Q,"On Delivery"),"")</f>
        <v>0</v>
      </c>
      <c r="M17" s="2">
        <f t="shared" si="1"/>
        <v>12</v>
      </c>
      <c r="N17" s="2">
        <f>IF(C17&lt;&gt;"",IF('Product Info'!J17&lt;&gt;"",'Product Info'!J17,""),"")</f>
        <v>10</v>
      </c>
      <c r="O17" s="3"/>
    </row>
    <row r="18" spans="2:15" x14ac:dyDescent="0.3">
      <c r="B18" s="1">
        <v>12</v>
      </c>
      <c r="C18" s="1" t="str">
        <f>IF('Product Info'!C18&lt;&gt;"",'Product Info'!C18,"")</f>
        <v>M0012</v>
      </c>
      <c r="D18" s="1" t="str">
        <f>IF('Product Info'!D18&lt;&gt;"",'Product Info'!D18,"")</f>
        <v>Mobile Phone</v>
      </c>
      <c r="E18" s="1" t="str">
        <f>IF('Product Info'!E18&lt;&gt;"",'Product Info'!E18,"")</f>
        <v>Sony</v>
      </c>
      <c r="F18" s="1" t="str">
        <f>IF('Product Info'!F18&lt;&gt;"",'Product Info'!F18,"")</f>
        <v>Xperia XZ</v>
      </c>
      <c r="G18" s="2">
        <f>IF(C18&lt;&gt;"",'Product Info'!H18,"")</f>
        <v>4</v>
      </c>
      <c r="H18" s="2">
        <f>IF(C18&lt;&gt;"",SUMIFS('Purchase - In'!K:K,'Purchase - In'!G:G,Summary!C18,'Purchase - In'!Q:Q,"Warehouse"),"")</f>
        <v>0</v>
      </c>
      <c r="I18" s="2">
        <f>IF(C18&lt;&gt;"",SUMIFS('Sales - Out'!K:K,'Sales - Out'!G:G,Summary!C18,'Sales - Out'!O:O,"Sold"),"")</f>
        <v>0</v>
      </c>
      <c r="J18" s="2">
        <f t="shared" si="0"/>
        <v>4</v>
      </c>
      <c r="K18" s="2">
        <f>IF(C18&lt;&gt;"",SUMIFS('Sales - Out'!K:K,'Sales - Out'!G:G,Summary!C18,'Sales - Out'!O:O,"Booked"),"")</f>
        <v>0</v>
      </c>
      <c r="L18" s="2">
        <f>IF(C18&lt;&gt;"",SUMIFS('Purchase - In'!K:K,'Purchase - In'!G:G,Summary!C18,'Purchase - In'!Q:Q,"On Delivery"),"")</f>
        <v>10</v>
      </c>
      <c r="M18" s="2">
        <f t="shared" si="1"/>
        <v>14</v>
      </c>
      <c r="N18" s="2">
        <f>IF(C18&lt;&gt;"",IF('Product Info'!J18&lt;&gt;"",'Product Info'!J18,""),"")</f>
        <v>10</v>
      </c>
      <c r="O18" s="3"/>
    </row>
    <row r="19" spans="2:15" x14ac:dyDescent="0.3">
      <c r="B19" s="1">
        <v>13</v>
      </c>
      <c r="C19" s="1" t="str">
        <f>IF('Product Info'!C19&lt;&gt;"",'Product Info'!C19,"")</f>
        <v/>
      </c>
      <c r="D19" s="1" t="str">
        <f>IF('Product Info'!D19&lt;&gt;"",'Product Info'!D19,"")</f>
        <v/>
      </c>
      <c r="E19" s="1" t="str">
        <f>IF('Product Info'!E19&lt;&gt;"",'Product Info'!E19,"")</f>
        <v/>
      </c>
      <c r="F19" s="1" t="str">
        <f>IF('Product Info'!F19&lt;&gt;"",'Product Info'!F19,"")</f>
        <v/>
      </c>
      <c r="G19" s="2" t="str">
        <f>IF(C19&lt;&gt;"",'Product Info'!H19,"")</f>
        <v/>
      </c>
      <c r="H19" s="2" t="str">
        <f>IF(C19&lt;&gt;"",SUMIFS('Purchase - In'!K:K,'Purchase - In'!G:G,Summary!C19,'Purchase - In'!Q:Q,"Warehouse"),"")</f>
        <v/>
      </c>
      <c r="I19" s="2" t="str">
        <f>IF(C19&lt;&gt;"",SUMIFS('Sales - Out'!K:K,'Sales - Out'!G:G,Summary!C19,'Sales - Out'!O:O,"Sold"),"")</f>
        <v/>
      </c>
      <c r="J19" s="2" t="str">
        <f t="shared" si="0"/>
        <v/>
      </c>
      <c r="K19" s="2" t="str">
        <f>IF(C19&lt;&gt;"",SUMIFS('Sales - Out'!K:K,'Sales - Out'!G:G,Summary!C19,'Sales - Out'!O:O,"Booked"),"")</f>
        <v/>
      </c>
      <c r="L19" s="2" t="str">
        <f>IF(C19&lt;&gt;"",SUMIFS('Purchase - In'!K:K,'Purchase - In'!G:G,Summary!C19,'Purchase - In'!Q:Q,"On Delivery"),"")</f>
        <v/>
      </c>
      <c r="M19" s="2" t="str">
        <f t="shared" si="1"/>
        <v/>
      </c>
      <c r="N19" s="2" t="str">
        <f>IF(C19&lt;&gt;"",IF('Product Info'!J19&lt;&gt;"",'Product Info'!J19,""),"")</f>
        <v/>
      </c>
      <c r="O19" s="3"/>
    </row>
    <row r="20" spans="2:15" x14ac:dyDescent="0.3">
      <c r="B20" s="1">
        <v>14</v>
      </c>
      <c r="C20" s="1" t="str">
        <f>IF('Product Info'!C20&lt;&gt;"",'Product Info'!C20,"")</f>
        <v/>
      </c>
      <c r="D20" s="1" t="str">
        <f>IF('Product Info'!D20&lt;&gt;"",'Product Info'!D20,"")</f>
        <v/>
      </c>
      <c r="E20" s="1" t="str">
        <f>IF('Product Info'!E20&lt;&gt;"",'Product Info'!E20,"")</f>
        <v/>
      </c>
      <c r="F20" s="1" t="str">
        <f>IF('Product Info'!F20&lt;&gt;"",'Product Info'!F20,"")</f>
        <v/>
      </c>
      <c r="G20" s="2" t="str">
        <f>IF(C20&lt;&gt;"",'Product Info'!H20,"")</f>
        <v/>
      </c>
      <c r="H20" s="2" t="str">
        <f>IF(C20&lt;&gt;"",SUMIFS('Purchase - In'!K:K,'Purchase - In'!G:G,Summary!C20,'Purchase - In'!Q:Q,"Warehouse"),"")</f>
        <v/>
      </c>
      <c r="I20" s="2" t="str">
        <f>IF(C20&lt;&gt;"",SUMIFS('Sales - Out'!K:K,'Sales - Out'!G:G,Summary!C20,'Sales - Out'!O:O,"Sold"),"")</f>
        <v/>
      </c>
      <c r="J20" s="2" t="str">
        <f t="shared" si="0"/>
        <v/>
      </c>
      <c r="K20" s="2" t="str">
        <f>IF(C20&lt;&gt;"",SUMIFS('Sales - Out'!K:K,'Sales - Out'!G:G,Summary!C20,'Sales - Out'!O:O,"Booked"),"")</f>
        <v/>
      </c>
      <c r="L20" s="2" t="str">
        <f>IF(C20&lt;&gt;"",SUMIFS('Purchase - In'!K:K,'Purchase - In'!G:G,Summary!C20,'Purchase - In'!Q:Q,"On Delivery"),"")</f>
        <v/>
      </c>
      <c r="M20" s="2" t="str">
        <f t="shared" si="1"/>
        <v/>
      </c>
      <c r="N20" s="2" t="str">
        <f>IF(C20&lt;&gt;"",IF('Product Info'!J20&lt;&gt;"",'Product Info'!J20,""),"")</f>
        <v/>
      </c>
      <c r="O20" s="3"/>
    </row>
    <row r="21" spans="2:15" x14ac:dyDescent="0.3">
      <c r="B21" s="1">
        <v>15</v>
      </c>
      <c r="C21" s="1" t="str">
        <f>IF('Product Info'!C21&lt;&gt;"",'Product Info'!C21,"")</f>
        <v/>
      </c>
      <c r="D21" s="1" t="str">
        <f>IF('Product Info'!D21&lt;&gt;"",'Product Info'!D21,"")</f>
        <v/>
      </c>
      <c r="E21" s="1" t="str">
        <f>IF('Product Info'!E21&lt;&gt;"",'Product Info'!E21,"")</f>
        <v/>
      </c>
      <c r="F21" s="1" t="str">
        <f>IF('Product Info'!F21&lt;&gt;"",'Product Info'!F21,"")</f>
        <v/>
      </c>
      <c r="G21" s="2" t="str">
        <f>IF(C21&lt;&gt;"",'Product Info'!H21,"")</f>
        <v/>
      </c>
      <c r="H21" s="2" t="str">
        <f>IF(C21&lt;&gt;"",SUMIFS('Purchase - In'!K:K,'Purchase - In'!G:G,Summary!C21,'Purchase - In'!Q:Q,"Warehouse"),"")</f>
        <v/>
      </c>
      <c r="I21" s="2" t="str">
        <f>IF(C21&lt;&gt;"",SUMIFS('Sales - Out'!K:K,'Sales - Out'!G:G,Summary!C21,'Sales - Out'!O:O,"Sold"),"")</f>
        <v/>
      </c>
      <c r="J21" s="2" t="str">
        <f t="shared" si="0"/>
        <v/>
      </c>
      <c r="K21" s="2" t="str">
        <f>IF(C21&lt;&gt;"",SUMIFS('Sales - Out'!K:K,'Sales - Out'!G:G,Summary!C21,'Sales - Out'!O:O,"Booked"),"")</f>
        <v/>
      </c>
      <c r="L21" s="2" t="str">
        <f>IF(C21&lt;&gt;"",SUMIFS('Purchase - In'!K:K,'Purchase - In'!G:G,Summary!C21,'Purchase - In'!Q:Q,"On Delivery"),"")</f>
        <v/>
      </c>
      <c r="M21" s="2" t="str">
        <f t="shared" si="1"/>
        <v/>
      </c>
      <c r="N21" s="2" t="str">
        <f>IF(C21&lt;&gt;"",IF('Product Info'!J21&lt;&gt;"",'Product Info'!J21,""),"")</f>
        <v/>
      </c>
      <c r="O21" s="3"/>
    </row>
    <row r="22" spans="2:15" x14ac:dyDescent="0.3">
      <c r="B22" s="1">
        <v>16</v>
      </c>
      <c r="C22" s="1" t="str">
        <f>IF('Product Info'!C22&lt;&gt;"",'Product Info'!C22,"")</f>
        <v/>
      </c>
      <c r="D22" s="1" t="str">
        <f>IF('Product Info'!D22&lt;&gt;"",'Product Info'!D22,"")</f>
        <v/>
      </c>
      <c r="E22" s="1" t="str">
        <f>IF('Product Info'!E22&lt;&gt;"",'Product Info'!E22,"")</f>
        <v/>
      </c>
      <c r="F22" s="1" t="str">
        <f>IF('Product Info'!F22&lt;&gt;"",'Product Info'!F22,"")</f>
        <v/>
      </c>
      <c r="G22" s="2" t="str">
        <f>IF(C22&lt;&gt;"",'Product Info'!H22,"")</f>
        <v/>
      </c>
      <c r="H22" s="2" t="str">
        <f>IF(C22&lt;&gt;"",SUMIFS('Purchase - In'!K:K,'Purchase - In'!G:G,Summary!C22,'Purchase - In'!Q:Q,"Warehouse"),"")</f>
        <v/>
      </c>
      <c r="I22" s="2" t="str">
        <f>IF(C22&lt;&gt;"",SUMIFS('Sales - Out'!K:K,'Sales - Out'!G:G,Summary!C22,'Sales - Out'!O:O,"Sold"),"")</f>
        <v/>
      </c>
      <c r="J22" s="2" t="str">
        <f t="shared" si="0"/>
        <v/>
      </c>
      <c r="K22" s="2" t="str">
        <f>IF(C22&lt;&gt;"",SUMIFS('Sales - Out'!K:K,'Sales - Out'!G:G,Summary!C22,'Sales - Out'!O:O,"Booked"),"")</f>
        <v/>
      </c>
      <c r="L22" s="2" t="str">
        <f>IF(C22&lt;&gt;"",SUMIFS('Purchase - In'!K:K,'Purchase - In'!G:G,Summary!C22,'Purchase - In'!Q:Q,"On Delivery"),"")</f>
        <v/>
      </c>
      <c r="M22" s="2" t="str">
        <f t="shared" si="1"/>
        <v/>
      </c>
      <c r="N22" s="2" t="str">
        <f>IF(C22&lt;&gt;"",IF('Product Info'!J22&lt;&gt;"",'Product Info'!J22,""),"")</f>
        <v/>
      </c>
      <c r="O22" s="3"/>
    </row>
    <row r="23" spans="2:15" x14ac:dyDescent="0.3">
      <c r="B23" s="1">
        <v>17</v>
      </c>
      <c r="C23" s="1" t="str">
        <f>IF('Product Info'!C23&lt;&gt;"",'Product Info'!C23,"")</f>
        <v/>
      </c>
      <c r="D23" s="1" t="str">
        <f>IF('Product Info'!D23&lt;&gt;"",'Product Info'!D23,"")</f>
        <v/>
      </c>
      <c r="E23" s="1" t="str">
        <f>IF('Product Info'!E23&lt;&gt;"",'Product Info'!E23,"")</f>
        <v/>
      </c>
      <c r="F23" s="1" t="str">
        <f>IF('Product Info'!F23&lt;&gt;"",'Product Info'!F23,"")</f>
        <v/>
      </c>
      <c r="G23" s="2" t="str">
        <f>IF(C23&lt;&gt;"",'Product Info'!H23,"")</f>
        <v/>
      </c>
      <c r="H23" s="2" t="str">
        <f>IF(C23&lt;&gt;"",SUMIFS('Purchase - In'!K:K,'Purchase - In'!G:G,Summary!C23,'Purchase - In'!Q:Q,"Warehouse"),"")</f>
        <v/>
      </c>
      <c r="I23" s="2" t="str">
        <f>IF(C23&lt;&gt;"",SUMIFS('Sales - Out'!K:K,'Sales - Out'!G:G,Summary!C23,'Sales - Out'!O:O,"Sold"),"")</f>
        <v/>
      </c>
      <c r="J23" s="2" t="str">
        <f t="shared" si="0"/>
        <v/>
      </c>
      <c r="K23" s="2" t="str">
        <f>IF(C23&lt;&gt;"",SUMIFS('Sales - Out'!K:K,'Sales - Out'!G:G,Summary!C23,'Sales - Out'!O:O,"Booked"),"")</f>
        <v/>
      </c>
      <c r="L23" s="2" t="str">
        <f>IF(C23&lt;&gt;"",SUMIFS('Purchase - In'!K:K,'Purchase - In'!G:G,Summary!C23,'Purchase - In'!Q:Q,"On Delivery"),"")</f>
        <v/>
      </c>
      <c r="M23" s="2" t="str">
        <f t="shared" si="1"/>
        <v/>
      </c>
      <c r="N23" s="2" t="str">
        <f>IF(C23&lt;&gt;"",IF('Product Info'!J23&lt;&gt;"",'Product Info'!J23,""),"")</f>
        <v/>
      </c>
      <c r="O23" s="3"/>
    </row>
    <row r="24" spans="2:15" x14ac:dyDescent="0.3">
      <c r="B24" s="1">
        <v>18</v>
      </c>
      <c r="C24" s="1" t="str">
        <f>IF('Product Info'!C24&lt;&gt;"",'Product Info'!C24,"")</f>
        <v/>
      </c>
      <c r="D24" s="1" t="str">
        <f>IF('Product Info'!D24&lt;&gt;"",'Product Info'!D24,"")</f>
        <v/>
      </c>
      <c r="E24" s="1" t="str">
        <f>IF('Product Info'!E24&lt;&gt;"",'Product Info'!E24,"")</f>
        <v/>
      </c>
      <c r="F24" s="1" t="str">
        <f>IF('Product Info'!F24&lt;&gt;"",'Product Info'!F24,"")</f>
        <v/>
      </c>
      <c r="G24" s="2" t="str">
        <f>IF(C24&lt;&gt;"",'Product Info'!H24,"")</f>
        <v/>
      </c>
      <c r="H24" s="2" t="str">
        <f>IF(C24&lt;&gt;"",SUMIFS('Purchase - In'!K:K,'Purchase - In'!G:G,Summary!C24,'Purchase - In'!Q:Q,"Warehouse"),"")</f>
        <v/>
      </c>
      <c r="I24" s="2" t="str">
        <f>IF(C24&lt;&gt;"",SUMIFS('Sales - Out'!K:K,'Sales - Out'!G:G,Summary!C24,'Sales - Out'!O:O,"Sold"),"")</f>
        <v/>
      </c>
      <c r="J24" s="2" t="str">
        <f t="shared" si="0"/>
        <v/>
      </c>
      <c r="K24" s="2" t="str">
        <f>IF(C24&lt;&gt;"",SUMIFS('Sales - Out'!K:K,'Sales - Out'!G:G,Summary!C24,'Sales - Out'!O:O,"Booked"),"")</f>
        <v/>
      </c>
      <c r="L24" s="2" t="str">
        <f>IF(C24&lt;&gt;"",SUMIFS('Purchase - In'!K:K,'Purchase - In'!G:G,Summary!C24,'Purchase - In'!Q:Q,"On Delivery"),"")</f>
        <v/>
      </c>
      <c r="M24" s="2" t="str">
        <f t="shared" si="1"/>
        <v/>
      </c>
      <c r="N24" s="2" t="str">
        <f>IF(C24&lt;&gt;"",IF('Product Info'!J24&lt;&gt;"",'Product Info'!J24,""),"")</f>
        <v/>
      </c>
      <c r="O24" s="3"/>
    </row>
    <row r="25" spans="2:15" x14ac:dyDescent="0.3">
      <c r="B25" s="1">
        <v>19</v>
      </c>
      <c r="C25" s="1" t="str">
        <f>IF('Product Info'!C25&lt;&gt;"",'Product Info'!C25,"")</f>
        <v/>
      </c>
      <c r="D25" s="1" t="str">
        <f>IF('Product Info'!D25&lt;&gt;"",'Product Info'!D25,"")</f>
        <v/>
      </c>
      <c r="E25" s="1" t="str">
        <f>IF('Product Info'!E25&lt;&gt;"",'Product Info'!E25,"")</f>
        <v/>
      </c>
      <c r="F25" s="1" t="str">
        <f>IF('Product Info'!F25&lt;&gt;"",'Product Info'!F25,"")</f>
        <v/>
      </c>
      <c r="G25" s="2" t="str">
        <f>IF(C25&lt;&gt;"",'Product Info'!H25,"")</f>
        <v/>
      </c>
      <c r="H25" s="2" t="str">
        <f>IF(C25&lt;&gt;"",SUMIFS('Purchase - In'!K:K,'Purchase - In'!G:G,Summary!C25,'Purchase - In'!Q:Q,"Warehouse"),"")</f>
        <v/>
      </c>
      <c r="I25" s="2" t="str">
        <f>IF(C25&lt;&gt;"",SUMIFS('Sales - Out'!K:K,'Sales - Out'!G:G,Summary!C25,'Sales - Out'!O:O,"Sold"),"")</f>
        <v/>
      </c>
      <c r="J25" s="2" t="str">
        <f t="shared" si="0"/>
        <v/>
      </c>
      <c r="K25" s="2" t="str">
        <f>IF(C25&lt;&gt;"",SUMIFS('Sales - Out'!K:K,'Sales - Out'!G:G,Summary!C25,'Sales - Out'!O:O,"Booked"),"")</f>
        <v/>
      </c>
      <c r="L25" s="2" t="str">
        <f>IF(C25&lt;&gt;"",SUMIFS('Purchase - In'!K:K,'Purchase - In'!G:G,Summary!C25,'Purchase - In'!Q:Q,"On Delivery"),"")</f>
        <v/>
      </c>
      <c r="M25" s="2" t="str">
        <f t="shared" si="1"/>
        <v/>
      </c>
      <c r="N25" s="2" t="str">
        <f>IF(C25&lt;&gt;"",IF('Product Info'!J25&lt;&gt;"",'Product Info'!J25,""),"")</f>
        <v/>
      </c>
      <c r="O25" s="3"/>
    </row>
    <row r="26" spans="2:15" x14ac:dyDescent="0.3">
      <c r="B26" s="1">
        <v>20</v>
      </c>
      <c r="C26" s="1" t="str">
        <f>IF('Product Info'!C36&lt;&gt;"",'Product Info'!C36,"")</f>
        <v/>
      </c>
      <c r="D26" s="1" t="str">
        <f>IF('Product Info'!D36&lt;&gt;"",'Product Info'!D36,"")</f>
        <v/>
      </c>
      <c r="E26" s="1" t="str">
        <f>IF('Product Info'!E36&lt;&gt;"",'Product Info'!E36,"")</f>
        <v/>
      </c>
      <c r="F26" s="1" t="str">
        <f>IF('Product Info'!F36&lt;&gt;"",'Product Info'!F36,"")</f>
        <v/>
      </c>
      <c r="G26" s="2" t="str">
        <f>IF(C26&lt;&gt;"",'Product Info'!H26,"")</f>
        <v/>
      </c>
      <c r="H26" s="2" t="str">
        <f>IF(C26&lt;&gt;"",SUMIFS('Purchase - In'!K:K,'Purchase - In'!G:G,Summary!C26,'Purchase - In'!Q:Q,"Warehouse"),"")</f>
        <v/>
      </c>
      <c r="I26" s="2" t="str">
        <f>IF(C26&lt;&gt;"",SUMIFS('Sales - Out'!K:K,'Sales - Out'!G:G,Summary!C26,'Sales - Out'!O:O,"Sold"),"")</f>
        <v/>
      </c>
      <c r="J26" s="2" t="str">
        <f t="shared" si="0"/>
        <v/>
      </c>
      <c r="K26" s="2" t="str">
        <f>IF(C26&lt;&gt;"",SUMIFS('Sales - Out'!K:K,'Sales - Out'!G:G,Summary!C26,'Sales - Out'!O:O,"Booked"),"")</f>
        <v/>
      </c>
      <c r="L26" s="2" t="str">
        <f>IF(C26&lt;&gt;"",SUMIFS('Purchase - In'!K:K,'Purchase - In'!G:G,Summary!C26,'Purchase - In'!Q:Q,"On Delivery"),"")</f>
        <v/>
      </c>
      <c r="M26" s="2" t="str">
        <f t="shared" si="1"/>
        <v/>
      </c>
      <c r="N26" s="2" t="str">
        <f>IF(C26&lt;&gt;"",IF('Product Info'!J36&lt;&gt;"",'Product Info'!J36,""),"")</f>
        <v/>
      </c>
      <c r="O26" s="3"/>
    </row>
    <row r="27" spans="2:15" x14ac:dyDescent="0.3">
      <c r="B27" s="1">
        <v>21</v>
      </c>
      <c r="C27" s="1" t="str">
        <f>IF('Product Info'!C37&lt;&gt;"",'Product Info'!C37,"")</f>
        <v/>
      </c>
      <c r="D27" s="1" t="str">
        <f>IF('Product Info'!D37&lt;&gt;"",'Product Info'!D37,"")</f>
        <v/>
      </c>
      <c r="E27" s="1" t="str">
        <f>IF('Product Info'!E37&lt;&gt;"",'Product Info'!E37,"")</f>
        <v/>
      </c>
      <c r="F27" s="1" t="str">
        <f>IF('Product Info'!F37&lt;&gt;"",'Product Info'!F37,"")</f>
        <v/>
      </c>
      <c r="G27" s="2" t="str">
        <f>IF(C27&lt;&gt;"",'Product Info'!H27,"")</f>
        <v/>
      </c>
      <c r="H27" s="2" t="str">
        <f>IF(C27&lt;&gt;"",SUMIFS('Purchase - In'!K:K,'Purchase - In'!G:G,Summary!C27,'Purchase - In'!Q:Q,"Warehouse"),"")</f>
        <v/>
      </c>
      <c r="I27" s="2" t="str">
        <f>IF(C27&lt;&gt;"",SUMIFS('Sales - Out'!K:K,'Sales - Out'!G:G,Summary!C27,'Sales - Out'!O:O,"Sold"),"")</f>
        <v/>
      </c>
      <c r="J27" s="2" t="str">
        <f t="shared" si="0"/>
        <v/>
      </c>
      <c r="K27" s="2" t="str">
        <f>IF(C27&lt;&gt;"",SUMIFS('Sales - Out'!K:K,'Sales - Out'!G:G,Summary!C27,'Sales - Out'!O:O,"Booked"),"")</f>
        <v/>
      </c>
      <c r="L27" s="2" t="str">
        <f>IF(C27&lt;&gt;"",SUMIFS('Purchase - In'!K:K,'Purchase - In'!G:G,Summary!C27,'Purchase - In'!Q:Q,"On Delivery"),"")</f>
        <v/>
      </c>
      <c r="M27" s="2" t="str">
        <f t="shared" si="1"/>
        <v/>
      </c>
      <c r="N27" s="2" t="str">
        <f>IF(C27&lt;&gt;"",IF('Product Info'!J37&lt;&gt;"",'Product Info'!J37,""),"")</f>
        <v/>
      </c>
      <c r="O27" s="3"/>
    </row>
    <row r="28" spans="2:15" x14ac:dyDescent="0.3">
      <c r="B28" s="1">
        <v>22</v>
      </c>
      <c r="C28" s="1" t="str">
        <f>IF('Product Info'!C38&lt;&gt;"",'Product Info'!C38,"")</f>
        <v/>
      </c>
      <c r="D28" s="1" t="str">
        <f>IF('Product Info'!D38&lt;&gt;"",'Product Info'!D38,"")</f>
        <v/>
      </c>
      <c r="E28" s="1" t="str">
        <f>IF('Product Info'!E38&lt;&gt;"",'Product Info'!E38,"")</f>
        <v/>
      </c>
      <c r="F28" s="1" t="str">
        <f>IF('Product Info'!F38&lt;&gt;"",'Product Info'!F38,"")</f>
        <v/>
      </c>
      <c r="G28" s="2" t="str">
        <f>IF(C28&lt;&gt;"",'Product Info'!H28,"")</f>
        <v/>
      </c>
      <c r="H28" s="2" t="str">
        <f>IF(C28&lt;&gt;"",SUMIFS('Purchase - In'!K:K,'Purchase - In'!G:G,Summary!C28,'Purchase - In'!Q:Q,"Warehouse"),"")</f>
        <v/>
      </c>
      <c r="I28" s="2" t="str">
        <f>IF(C28&lt;&gt;"",SUMIFS('Sales - Out'!K:K,'Sales - Out'!G:G,Summary!C28,'Sales - Out'!O:O,"Sold"),"")</f>
        <v/>
      </c>
      <c r="J28" s="2" t="str">
        <f t="shared" si="0"/>
        <v/>
      </c>
      <c r="K28" s="2" t="str">
        <f>IF(C28&lt;&gt;"",SUMIFS('Sales - Out'!K:K,'Sales - Out'!G:G,Summary!C28,'Sales - Out'!O:O,"Booked"),"")</f>
        <v/>
      </c>
      <c r="L28" s="2" t="str">
        <f>IF(C28&lt;&gt;"",SUMIFS('Purchase - In'!K:K,'Purchase - In'!G:G,Summary!C28,'Purchase - In'!Q:Q,"On Delivery"),"")</f>
        <v/>
      </c>
      <c r="M28" s="2" t="str">
        <f t="shared" si="1"/>
        <v/>
      </c>
      <c r="N28" s="2" t="str">
        <f>IF(C28&lt;&gt;"",IF('Product Info'!J38&lt;&gt;"",'Product Info'!J38,""),"")</f>
        <v/>
      </c>
      <c r="O28" s="3"/>
    </row>
    <row r="29" spans="2:15" x14ac:dyDescent="0.3">
      <c r="B29" s="1">
        <v>23</v>
      </c>
      <c r="C29" s="1" t="str">
        <f>IF('Product Info'!C39&lt;&gt;"",'Product Info'!C39,"")</f>
        <v/>
      </c>
      <c r="D29" s="1" t="str">
        <f>IF('Product Info'!D39&lt;&gt;"",'Product Info'!D39,"")</f>
        <v/>
      </c>
      <c r="E29" s="1" t="str">
        <f>IF('Product Info'!E39&lt;&gt;"",'Product Info'!E39,"")</f>
        <v/>
      </c>
      <c r="F29" s="1" t="str">
        <f>IF('Product Info'!F39&lt;&gt;"",'Product Info'!F39,"")</f>
        <v/>
      </c>
      <c r="G29" s="2" t="str">
        <f>IF(C29&lt;&gt;"",'Product Info'!H29,"")</f>
        <v/>
      </c>
      <c r="H29" s="2" t="str">
        <f>IF(C29&lt;&gt;"",SUMIFS('Purchase - In'!K:K,'Purchase - In'!G:G,Summary!C29,'Purchase - In'!Q:Q,"Warehouse"),"")</f>
        <v/>
      </c>
      <c r="I29" s="2" t="str">
        <f>IF(C29&lt;&gt;"",SUMIFS('Sales - Out'!K:K,'Sales - Out'!G:G,Summary!C29,'Sales - Out'!O:O,"Sold"),"")</f>
        <v/>
      </c>
      <c r="J29" s="2" t="str">
        <f t="shared" si="0"/>
        <v/>
      </c>
      <c r="K29" s="2" t="str">
        <f>IF(C29&lt;&gt;"",SUMIFS('Sales - Out'!K:K,'Sales - Out'!G:G,Summary!C29,'Sales - Out'!O:O,"Booked"),"")</f>
        <v/>
      </c>
      <c r="L29" s="2" t="str">
        <f>IF(C29&lt;&gt;"",SUMIFS('Purchase - In'!K:K,'Purchase - In'!G:G,Summary!C29,'Purchase - In'!Q:Q,"On Delivery"),"")</f>
        <v/>
      </c>
      <c r="M29" s="2" t="str">
        <f t="shared" si="1"/>
        <v/>
      </c>
      <c r="N29" s="2" t="str">
        <f>IF(C29&lt;&gt;"",IF('Product Info'!J39&lt;&gt;"",'Product Info'!J39,""),"")</f>
        <v/>
      </c>
      <c r="O29" s="3"/>
    </row>
    <row r="30" spans="2:15" x14ac:dyDescent="0.3">
      <c r="B30" s="1">
        <v>24</v>
      </c>
      <c r="C30" s="1" t="str">
        <f>IF('Product Info'!C40&lt;&gt;"",'Product Info'!C40,"")</f>
        <v/>
      </c>
      <c r="D30" s="1" t="str">
        <f>IF('Product Info'!D40&lt;&gt;"",'Product Info'!D40,"")</f>
        <v/>
      </c>
      <c r="E30" s="1" t="str">
        <f>IF('Product Info'!E40&lt;&gt;"",'Product Info'!E40,"")</f>
        <v/>
      </c>
      <c r="F30" s="1" t="str">
        <f>IF('Product Info'!F40&lt;&gt;"",'Product Info'!F40,"")</f>
        <v/>
      </c>
      <c r="G30" s="2" t="str">
        <f>IF(C30&lt;&gt;"",'Product Info'!H30,"")</f>
        <v/>
      </c>
      <c r="H30" s="2" t="str">
        <f>IF(C30&lt;&gt;"",SUMIFS('Purchase - In'!K:K,'Purchase - In'!G:G,Summary!C30,'Purchase - In'!Q:Q,"Warehouse"),"")</f>
        <v/>
      </c>
      <c r="I30" s="2" t="str">
        <f>IF(C30&lt;&gt;"",SUMIFS('Sales - Out'!K:K,'Sales - Out'!G:G,Summary!C30,'Sales - Out'!O:O,"Sold"),"")</f>
        <v/>
      </c>
      <c r="J30" s="2" t="str">
        <f t="shared" si="0"/>
        <v/>
      </c>
      <c r="K30" s="2" t="str">
        <f>IF(C30&lt;&gt;"",SUMIFS('Sales - Out'!K:K,'Sales - Out'!G:G,Summary!C30,'Sales - Out'!O:O,"Booked"),"")</f>
        <v/>
      </c>
      <c r="L30" s="2" t="str">
        <f>IF(C30&lt;&gt;"",SUMIFS('Purchase - In'!K:K,'Purchase - In'!G:G,Summary!C30,'Purchase - In'!Q:Q,"On Delivery"),"")</f>
        <v/>
      </c>
      <c r="M30" s="2" t="str">
        <f t="shared" si="1"/>
        <v/>
      </c>
      <c r="N30" s="2" t="str">
        <f>IF(C30&lt;&gt;"",IF('Product Info'!J40&lt;&gt;"",'Product Info'!J40,""),"")</f>
        <v/>
      </c>
      <c r="O30" s="3"/>
    </row>
    <row r="31" spans="2:15" x14ac:dyDescent="0.3">
      <c r="B31" s="1">
        <v>25</v>
      </c>
      <c r="C31" s="1" t="str">
        <f>IF('Product Info'!C41&lt;&gt;"",'Product Info'!C41,"")</f>
        <v/>
      </c>
      <c r="D31" s="1" t="str">
        <f>IF('Product Info'!D41&lt;&gt;"",'Product Info'!D41,"")</f>
        <v/>
      </c>
      <c r="E31" s="1" t="str">
        <f>IF('Product Info'!E41&lt;&gt;"",'Product Info'!E41,"")</f>
        <v/>
      </c>
      <c r="F31" s="1" t="str">
        <f>IF('Product Info'!F41&lt;&gt;"",'Product Info'!F41,"")</f>
        <v/>
      </c>
      <c r="G31" s="2" t="str">
        <f>IF(C31&lt;&gt;"",'Product Info'!H31,"")</f>
        <v/>
      </c>
      <c r="H31" s="2" t="str">
        <f>IF(C31&lt;&gt;"",SUMIFS('Purchase - In'!K:K,'Purchase - In'!G:G,Summary!C31,'Purchase - In'!Q:Q,"Warehouse"),"")</f>
        <v/>
      </c>
      <c r="I31" s="2" t="str">
        <f>IF(C31&lt;&gt;"",SUMIFS('Sales - Out'!K:K,'Sales - Out'!G:G,Summary!C31,'Sales - Out'!O:O,"Sold"),"")</f>
        <v/>
      </c>
      <c r="J31" s="2" t="str">
        <f t="shared" si="0"/>
        <v/>
      </c>
      <c r="K31" s="2" t="str">
        <f>IF(C31&lt;&gt;"",SUMIFS('Sales - Out'!K:K,'Sales - Out'!G:G,Summary!C31,'Sales - Out'!O:O,"Booked"),"")</f>
        <v/>
      </c>
      <c r="L31" s="2" t="str">
        <f>IF(C31&lt;&gt;"",SUMIFS('Purchase - In'!K:K,'Purchase - In'!G:G,Summary!C31,'Purchase - In'!Q:Q,"On Delivery"),"")</f>
        <v/>
      </c>
      <c r="M31" s="2" t="str">
        <f t="shared" si="1"/>
        <v/>
      </c>
      <c r="N31" s="2" t="str">
        <f>IF(C31&lt;&gt;"",IF('Product Info'!J41&lt;&gt;"",'Product Info'!J41,""),"")</f>
        <v/>
      </c>
      <c r="O31" s="3"/>
    </row>
    <row r="32" spans="2:15" x14ac:dyDescent="0.3">
      <c r="B32" s="1">
        <v>26</v>
      </c>
      <c r="C32" s="1" t="str">
        <f>IF('Product Info'!C42&lt;&gt;"",'Product Info'!C42,"")</f>
        <v/>
      </c>
      <c r="D32" s="1" t="str">
        <f>IF('Product Info'!D42&lt;&gt;"",'Product Info'!D42,"")</f>
        <v/>
      </c>
      <c r="E32" s="1" t="str">
        <f>IF('Product Info'!E42&lt;&gt;"",'Product Info'!E42,"")</f>
        <v/>
      </c>
      <c r="F32" s="1" t="str">
        <f>IF('Product Info'!F42&lt;&gt;"",'Product Info'!F42,"")</f>
        <v/>
      </c>
      <c r="G32" s="2" t="str">
        <f>IF(C32&lt;&gt;"",'Product Info'!H32,"")</f>
        <v/>
      </c>
      <c r="H32" s="2" t="str">
        <f>IF(C32&lt;&gt;"",SUMIFS('Purchase - In'!K:K,'Purchase - In'!G:G,Summary!C32,'Purchase - In'!Q:Q,"Warehouse"),"")</f>
        <v/>
      </c>
      <c r="I32" s="2" t="str">
        <f>IF(C32&lt;&gt;"",SUMIFS('Sales - Out'!K:K,'Sales - Out'!G:G,Summary!C32,'Sales - Out'!O:O,"Sold"),"")</f>
        <v/>
      </c>
      <c r="J32" s="2" t="str">
        <f t="shared" si="0"/>
        <v/>
      </c>
      <c r="K32" s="2" t="str">
        <f>IF(C32&lt;&gt;"",SUMIFS('Sales - Out'!K:K,'Sales - Out'!G:G,Summary!C32,'Sales - Out'!O:O,"Booked"),"")</f>
        <v/>
      </c>
      <c r="L32" s="2" t="str">
        <f>IF(C32&lt;&gt;"",SUMIFS('Purchase - In'!K:K,'Purchase - In'!G:G,Summary!C32,'Purchase - In'!Q:Q,"On Delivery"),"")</f>
        <v/>
      </c>
      <c r="M32" s="2" t="str">
        <f t="shared" si="1"/>
        <v/>
      </c>
      <c r="N32" s="2" t="str">
        <f>IF(C32&lt;&gt;"",IF('Product Info'!J42&lt;&gt;"",'Product Info'!J42,""),"")</f>
        <v/>
      </c>
      <c r="O32" s="3"/>
    </row>
    <row r="33" spans="2:15" x14ac:dyDescent="0.3">
      <c r="B33" s="1">
        <v>27</v>
      </c>
      <c r="C33" s="1" t="str">
        <f>IF('Product Info'!C43&lt;&gt;"",'Product Info'!C43,"")</f>
        <v/>
      </c>
      <c r="D33" s="1" t="str">
        <f>IF('Product Info'!D43&lt;&gt;"",'Product Info'!D43,"")</f>
        <v/>
      </c>
      <c r="E33" s="1" t="str">
        <f>IF('Product Info'!E43&lt;&gt;"",'Product Info'!E43,"")</f>
        <v/>
      </c>
      <c r="F33" s="1" t="str">
        <f>IF('Product Info'!F43&lt;&gt;"",'Product Info'!F43,"")</f>
        <v/>
      </c>
      <c r="G33" s="2" t="str">
        <f>IF(C33&lt;&gt;"",'Product Info'!H33,"")</f>
        <v/>
      </c>
      <c r="H33" s="2" t="str">
        <f>IF(C33&lt;&gt;"",SUMIFS('Purchase - In'!K:K,'Purchase - In'!G:G,Summary!C33,'Purchase - In'!Q:Q,"Warehouse"),"")</f>
        <v/>
      </c>
      <c r="I33" s="2" t="str">
        <f>IF(C33&lt;&gt;"",SUMIFS('Sales - Out'!K:K,'Sales - Out'!G:G,Summary!C33,'Sales - Out'!O:O,"Sold"),"")</f>
        <v/>
      </c>
      <c r="J33" s="2" t="str">
        <f t="shared" si="0"/>
        <v/>
      </c>
      <c r="K33" s="2" t="str">
        <f>IF(C33&lt;&gt;"",SUMIFS('Sales - Out'!K:K,'Sales - Out'!G:G,Summary!C33,'Sales - Out'!O:O,"Booked"),"")</f>
        <v/>
      </c>
      <c r="L33" s="2" t="str">
        <f>IF(C33&lt;&gt;"",SUMIFS('Purchase - In'!K:K,'Purchase - In'!G:G,Summary!C33,'Purchase - In'!Q:Q,"On Delivery"),"")</f>
        <v/>
      </c>
      <c r="M33" s="2" t="str">
        <f t="shared" si="1"/>
        <v/>
      </c>
      <c r="N33" s="2" t="str">
        <f>IF(C33&lt;&gt;"",IF('Product Info'!J43&lt;&gt;"",'Product Info'!J43,""),"")</f>
        <v/>
      </c>
      <c r="O33" s="3"/>
    </row>
    <row r="34" spans="2:15" x14ac:dyDescent="0.3">
      <c r="B34" s="1">
        <v>28</v>
      </c>
      <c r="C34" s="1" t="str">
        <f>IF('Product Info'!C44&lt;&gt;"",'Product Info'!C44,"")</f>
        <v/>
      </c>
      <c r="D34" s="1" t="str">
        <f>IF('Product Info'!D44&lt;&gt;"",'Product Info'!D44,"")</f>
        <v/>
      </c>
      <c r="E34" s="1" t="str">
        <f>IF('Product Info'!E44&lt;&gt;"",'Product Info'!E44,"")</f>
        <v/>
      </c>
      <c r="F34" s="1" t="str">
        <f>IF('Product Info'!F44&lt;&gt;"",'Product Info'!F44,"")</f>
        <v/>
      </c>
      <c r="G34" s="2" t="str">
        <f>IF(C34&lt;&gt;"",'Product Info'!H34,"")</f>
        <v/>
      </c>
      <c r="H34" s="2" t="str">
        <f>IF(C34&lt;&gt;"",SUMIFS('Purchase - In'!K:K,'Purchase - In'!G:G,Summary!C34,'Purchase - In'!Q:Q,"Warehouse"),"")</f>
        <v/>
      </c>
      <c r="I34" s="2" t="str">
        <f>IF(C34&lt;&gt;"",SUMIFS('Sales - Out'!K:K,'Sales - Out'!G:G,Summary!C34,'Sales - Out'!O:O,"Sold"),"")</f>
        <v/>
      </c>
      <c r="J34" s="2" t="str">
        <f t="shared" si="0"/>
        <v/>
      </c>
      <c r="K34" s="2" t="str">
        <f>IF(C34&lt;&gt;"",SUMIFS('Sales - Out'!K:K,'Sales - Out'!G:G,Summary!C34,'Sales - Out'!O:O,"Booked"),"")</f>
        <v/>
      </c>
      <c r="L34" s="2" t="str">
        <f>IF(C34&lt;&gt;"",SUMIFS('Purchase - In'!K:K,'Purchase - In'!G:G,Summary!C34,'Purchase - In'!Q:Q,"On Delivery"),"")</f>
        <v/>
      </c>
      <c r="M34" s="2" t="str">
        <f t="shared" si="1"/>
        <v/>
      </c>
      <c r="N34" s="2" t="str">
        <f>IF(C34&lt;&gt;"",IF('Product Info'!J44&lt;&gt;"",'Product Info'!J44,""),"")</f>
        <v/>
      </c>
      <c r="O34" s="3"/>
    </row>
    <row r="35" spans="2:15" x14ac:dyDescent="0.3">
      <c r="B35" s="1">
        <v>29</v>
      </c>
      <c r="C35" s="1" t="str">
        <f>IF('Product Info'!C45&lt;&gt;"",'Product Info'!C45,"")</f>
        <v/>
      </c>
      <c r="D35" s="1" t="str">
        <f>IF('Product Info'!D45&lt;&gt;"",'Product Info'!D45,"")</f>
        <v/>
      </c>
      <c r="E35" s="1" t="str">
        <f>IF('Product Info'!E45&lt;&gt;"",'Product Info'!E45,"")</f>
        <v/>
      </c>
      <c r="F35" s="1" t="str">
        <f>IF('Product Info'!F45&lt;&gt;"",'Product Info'!F45,"")</f>
        <v/>
      </c>
      <c r="G35" s="2" t="str">
        <f>IF(C35&lt;&gt;"",'Product Info'!H35,"")</f>
        <v/>
      </c>
      <c r="H35" s="2" t="str">
        <f>IF(C35&lt;&gt;"",SUMIFS('Purchase - In'!K:K,'Purchase - In'!G:G,Summary!C35,'Purchase - In'!Q:Q,"Warehouse"),"")</f>
        <v/>
      </c>
      <c r="I35" s="2" t="str">
        <f>IF(C35&lt;&gt;"",SUMIFS('Sales - Out'!K:K,'Sales - Out'!G:G,Summary!C35,'Sales - Out'!O:O,"Sold"),"")</f>
        <v/>
      </c>
      <c r="J35" s="2" t="str">
        <f t="shared" si="0"/>
        <v/>
      </c>
      <c r="K35" s="2" t="str">
        <f>IF(C35&lt;&gt;"",SUMIFS('Sales - Out'!K:K,'Sales - Out'!G:G,Summary!C35,'Sales - Out'!O:O,"Booked"),"")</f>
        <v/>
      </c>
      <c r="L35" s="2" t="str">
        <f>IF(C35&lt;&gt;"",SUMIFS('Purchase - In'!K:K,'Purchase - In'!G:G,Summary!C35,'Purchase - In'!Q:Q,"On Delivery"),"")</f>
        <v/>
      </c>
      <c r="M35" s="2" t="str">
        <f t="shared" si="1"/>
        <v/>
      </c>
      <c r="N35" s="2" t="str">
        <f>IF(C35&lt;&gt;"",IF('Product Info'!J45&lt;&gt;"",'Product Info'!J45,""),"")</f>
        <v/>
      </c>
      <c r="O35" s="3"/>
    </row>
    <row r="36" spans="2:15" x14ac:dyDescent="0.3">
      <c r="B36" s="1">
        <v>30</v>
      </c>
      <c r="C36" s="1" t="str">
        <f>IF('Product Info'!C46&lt;&gt;"",'Product Info'!C46,"")</f>
        <v/>
      </c>
      <c r="D36" s="1" t="str">
        <f>IF('Product Info'!D46&lt;&gt;"",'Product Info'!D46,"")</f>
        <v/>
      </c>
      <c r="E36" s="1" t="str">
        <f>IF('Product Info'!E46&lt;&gt;"",'Product Info'!E46,"")</f>
        <v/>
      </c>
      <c r="F36" s="1" t="str">
        <f>IF('Product Info'!F46&lt;&gt;"",'Product Info'!F46,"")</f>
        <v/>
      </c>
      <c r="G36" s="2" t="str">
        <f>IF(C36&lt;&gt;"",'Product Info'!H36,"")</f>
        <v/>
      </c>
      <c r="H36" s="2" t="str">
        <f>IF(C36&lt;&gt;"",SUMIFS('Purchase - In'!K:K,'Purchase - In'!G:G,Summary!C36,'Purchase - In'!Q:Q,"Warehouse"),"")</f>
        <v/>
      </c>
      <c r="I36" s="2" t="str">
        <f>IF(C36&lt;&gt;"",SUMIFS('Sales - Out'!K:K,'Sales - Out'!G:G,Summary!C36,'Sales - Out'!O:O,"Sold"),"")</f>
        <v/>
      </c>
      <c r="J36" s="2" t="str">
        <f t="shared" si="0"/>
        <v/>
      </c>
      <c r="K36" s="2" t="str">
        <f>IF(C36&lt;&gt;"",SUMIFS('Sales - Out'!K:K,'Sales - Out'!G:G,Summary!C36,'Sales - Out'!O:O,"Booked"),"")</f>
        <v/>
      </c>
      <c r="L36" s="2" t="str">
        <f>IF(C36&lt;&gt;"",SUMIFS('Purchase - In'!K:K,'Purchase - In'!G:G,Summary!C36,'Purchase - In'!Q:Q,"On Delivery"),"")</f>
        <v/>
      </c>
      <c r="M36" s="2" t="str">
        <f t="shared" si="1"/>
        <v/>
      </c>
      <c r="N36" s="2" t="str">
        <f>IF(C36&lt;&gt;"",IF('Product Info'!J46&lt;&gt;"",'Product Info'!J46,""),"")</f>
        <v/>
      </c>
      <c r="O36" s="3"/>
    </row>
    <row r="37" spans="2:15" x14ac:dyDescent="0.3"/>
    <row r="38" spans="2:15" x14ac:dyDescent="0.3">
      <c r="B38" s="3" t="s">
        <v>96</v>
      </c>
    </row>
    <row r="39" spans="2:15" x14ac:dyDescent="0.3"/>
  </sheetData>
  <conditionalFormatting sqref="B7:N36">
    <cfRule type="expression" dxfId="1" priority="7">
      <formula>AND($C7&lt;&gt;"",$M7&gt;$N7,$M7&lt;=$N7+ROUNDUP($N7*$L$4,0))</formula>
    </cfRule>
    <cfRule type="expression" dxfId="0" priority="8">
      <formula>AND($C7&lt;&gt;"",$M7&lt;=$N7)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topLeftCell="M1" workbookViewId="0">
      <selection activeCell="Q10" sqref="Q10"/>
    </sheetView>
  </sheetViews>
  <sheetFormatPr defaultColWidth="0" defaultRowHeight="14.4" zeroHeight="1" x14ac:dyDescent="0.3"/>
  <cols>
    <col min="1" max="2" width="3.77734375" style="3" customWidth="1"/>
    <col min="3" max="3" width="16.33203125" style="3" customWidth="1"/>
    <col min="4" max="4" width="10.6640625" style="11" customWidth="1"/>
    <col min="5" max="5" width="11.109375" style="3" customWidth="1"/>
    <col min="6" max="6" width="15.5546875" style="3" customWidth="1"/>
    <col min="7" max="7" width="11.88671875" style="4" customWidth="1"/>
    <col min="8" max="9" width="16.5546875" style="3" customWidth="1"/>
    <col min="10" max="10" width="12.6640625" style="3" bestFit="1" customWidth="1"/>
    <col min="11" max="11" width="13.21875" style="4" bestFit="1" customWidth="1"/>
    <col min="12" max="14" width="11.5546875" style="3" customWidth="1"/>
    <col min="15" max="15" width="12.109375" style="3" bestFit="1" customWidth="1"/>
    <col min="16" max="16" width="10.5546875" style="4" bestFit="1" customWidth="1"/>
    <col min="17" max="17" width="10.33203125" style="3" bestFit="1" customWidth="1"/>
    <col min="18" max="18" width="12.88671875" style="10" bestFit="1" customWidth="1"/>
    <col min="19" max="19" width="12.6640625" style="3" bestFit="1" customWidth="1"/>
    <col min="20" max="20" width="8.88671875" style="3" customWidth="1"/>
    <col min="21" max="16384" width="8.88671875" style="3" hidden="1"/>
  </cols>
  <sheetData>
    <row r="1" spans="2:19" x14ac:dyDescent="0.3"/>
    <row r="2" spans="2:19" ht="18" x14ac:dyDescent="0.3">
      <c r="B2" s="6" t="s">
        <v>52</v>
      </c>
      <c r="C2" s="7"/>
      <c r="D2" s="44"/>
      <c r="E2" s="7"/>
      <c r="F2" s="7"/>
      <c r="G2" s="8"/>
      <c r="H2" s="7"/>
      <c r="I2" s="7"/>
      <c r="J2" s="7"/>
      <c r="K2" s="8"/>
      <c r="L2" s="7"/>
      <c r="M2" s="7"/>
      <c r="N2" s="7"/>
      <c r="O2" s="7"/>
      <c r="P2" s="8"/>
      <c r="Q2" s="7"/>
      <c r="R2" s="12"/>
      <c r="S2" s="7"/>
    </row>
    <row r="3" spans="2:19" x14ac:dyDescent="0.3">
      <c r="B3" s="3" t="s">
        <v>50</v>
      </c>
      <c r="D3" s="11">
        <f>MIN(D7:D56)</f>
        <v>42736</v>
      </c>
    </row>
    <row r="4" spans="2:19" x14ac:dyDescent="0.3">
      <c r="B4" s="3" t="s">
        <v>51</v>
      </c>
      <c r="D4" s="11">
        <f>MAX(D7:D56)</f>
        <v>42738</v>
      </c>
    </row>
    <row r="5" spans="2:19" x14ac:dyDescent="0.3"/>
    <row r="6" spans="2:19" s="43" customFormat="1" ht="28.8" x14ac:dyDescent="0.3">
      <c r="B6" s="41" t="s">
        <v>0</v>
      </c>
      <c r="C6" s="41" t="s">
        <v>10</v>
      </c>
      <c r="D6" s="42" t="s">
        <v>44</v>
      </c>
      <c r="E6" s="41" t="s">
        <v>32</v>
      </c>
      <c r="F6" s="41" t="s">
        <v>33</v>
      </c>
      <c r="G6" s="41" t="s">
        <v>1</v>
      </c>
      <c r="H6" s="41" t="s">
        <v>3</v>
      </c>
      <c r="I6" s="41" t="s">
        <v>58</v>
      </c>
      <c r="J6" s="41" t="s">
        <v>2</v>
      </c>
      <c r="K6" s="41" t="s">
        <v>13</v>
      </c>
      <c r="L6" s="41" t="s">
        <v>54</v>
      </c>
      <c r="M6" s="41" t="s">
        <v>55</v>
      </c>
      <c r="N6" s="41" t="s">
        <v>56</v>
      </c>
      <c r="O6" s="41" t="s">
        <v>57</v>
      </c>
      <c r="P6" s="41" t="s">
        <v>11</v>
      </c>
      <c r="Q6" s="41" t="s">
        <v>38</v>
      </c>
      <c r="R6" s="42" t="s">
        <v>43</v>
      </c>
      <c r="S6" s="41" t="s">
        <v>39</v>
      </c>
    </row>
    <row r="7" spans="2:19" x14ac:dyDescent="0.3">
      <c r="B7" s="1">
        <v>1</v>
      </c>
      <c r="C7" s="1"/>
      <c r="D7" s="45">
        <v>42736</v>
      </c>
      <c r="E7" s="1"/>
      <c r="F7" s="1"/>
      <c r="G7" s="14" t="s">
        <v>16</v>
      </c>
      <c r="H7" s="9" t="str">
        <f t="shared" ref="H7:H38" si="0">IF(G7&lt;&gt;"",VLOOKUP(G7,ProductPool,2,FALSE),"")</f>
        <v>Mobile Phone</v>
      </c>
      <c r="I7" s="9" t="str">
        <f t="shared" ref="I7:I38" si="1">IF(G7&lt;&gt;"",VLOOKUP(G7,ProductPool,3,FALSE),"")</f>
        <v>Apple</v>
      </c>
      <c r="J7" s="9" t="str">
        <f t="shared" ref="J7:J38" si="2">IF(G7&lt;&gt;"",VLOOKUP(G7,ProductPool,4,FALSE),"")</f>
        <v>iPhone 8</v>
      </c>
      <c r="K7" s="14">
        <v>20</v>
      </c>
      <c r="L7" s="1"/>
      <c r="M7" s="1"/>
      <c r="N7" s="1"/>
      <c r="O7" s="1"/>
      <c r="P7" s="2" t="s">
        <v>34</v>
      </c>
      <c r="Q7" s="15" t="s">
        <v>11</v>
      </c>
      <c r="R7" s="13"/>
      <c r="S7" s="1"/>
    </row>
    <row r="8" spans="2:19" x14ac:dyDescent="0.3">
      <c r="B8" s="1">
        <v>2</v>
      </c>
      <c r="C8" s="1"/>
      <c r="D8" s="45">
        <v>42737</v>
      </c>
      <c r="E8" s="1"/>
      <c r="F8" s="1"/>
      <c r="G8" s="14" t="s">
        <v>17</v>
      </c>
      <c r="H8" s="9" t="str">
        <f t="shared" si="0"/>
        <v>Mobile Phone</v>
      </c>
      <c r="I8" s="9" t="str">
        <f t="shared" si="1"/>
        <v>Apple</v>
      </c>
      <c r="J8" s="9" t="str">
        <f t="shared" si="2"/>
        <v>iPhone 7</v>
      </c>
      <c r="K8" s="14">
        <v>10</v>
      </c>
      <c r="L8" s="1"/>
      <c r="M8" s="1"/>
      <c r="N8" s="1"/>
      <c r="O8" s="1"/>
      <c r="P8" s="2" t="s">
        <v>34</v>
      </c>
      <c r="Q8" s="15" t="s">
        <v>11</v>
      </c>
      <c r="R8" s="13"/>
      <c r="S8" s="1"/>
    </row>
    <row r="9" spans="2:19" x14ac:dyDescent="0.3">
      <c r="B9" s="1">
        <v>3</v>
      </c>
      <c r="C9" s="1"/>
      <c r="D9" s="45">
        <v>42738</v>
      </c>
      <c r="E9" s="1"/>
      <c r="F9" s="1"/>
      <c r="G9" s="14" t="s">
        <v>27</v>
      </c>
      <c r="H9" s="9" t="str">
        <f t="shared" si="0"/>
        <v>Mobile Phone</v>
      </c>
      <c r="I9" s="9" t="str">
        <f t="shared" si="1"/>
        <v>Sony</v>
      </c>
      <c r="J9" s="9" t="str">
        <f t="shared" si="2"/>
        <v>Xperia XZ</v>
      </c>
      <c r="K9" s="14">
        <v>10</v>
      </c>
      <c r="L9" s="1"/>
      <c r="M9" s="1"/>
      <c r="N9" s="1"/>
      <c r="O9" s="1"/>
      <c r="P9" s="2" t="s">
        <v>34</v>
      </c>
      <c r="Q9" s="15" t="s">
        <v>42</v>
      </c>
      <c r="R9" s="13"/>
      <c r="S9" s="1"/>
    </row>
    <row r="10" spans="2:19" x14ac:dyDescent="0.3">
      <c r="B10" s="1">
        <v>4</v>
      </c>
      <c r="C10" s="1"/>
      <c r="D10" s="45"/>
      <c r="E10" s="1"/>
      <c r="F10" s="1"/>
      <c r="G10" s="14"/>
      <c r="H10" s="9" t="str">
        <f t="shared" si="0"/>
        <v/>
      </c>
      <c r="I10" s="9" t="str">
        <f t="shared" si="1"/>
        <v/>
      </c>
      <c r="J10" s="9" t="str">
        <f t="shared" si="2"/>
        <v/>
      </c>
      <c r="K10" s="14"/>
      <c r="L10" s="1"/>
      <c r="M10" s="1"/>
      <c r="N10" s="1"/>
      <c r="O10" s="1"/>
      <c r="P10" s="2"/>
      <c r="Q10" s="15"/>
      <c r="R10" s="13"/>
      <c r="S10" s="1"/>
    </row>
    <row r="11" spans="2:19" x14ac:dyDescent="0.3">
      <c r="B11" s="1">
        <v>5</v>
      </c>
      <c r="C11" s="1"/>
      <c r="D11" s="45"/>
      <c r="E11" s="1"/>
      <c r="F11" s="1"/>
      <c r="G11" s="14"/>
      <c r="H11" s="9" t="str">
        <f t="shared" si="0"/>
        <v/>
      </c>
      <c r="I11" s="9" t="str">
        <f t="shared" si="1"/>
        <v/>
      </c>
      <c r="J11" s="9" t="str">
        <f t="shared" si="2"/>
        <v/>
      </c>
      <c r="K11" s="14"/>
      <c r="L11" s="1"/>
      <c r="M11" s="1"/>
      <c r="N11" s="1"/>
      <c r="O11" s="1"/>
      <c r="P11" s="2"/>
      <c r="Q11" s="15"/>
      <c r="R11" s="13"/>
      <c r="S11" s="1"/>
    </row>
    <row r="12" spans="2:19" x14ac:dyDescent="0.3">
      <c r="B12" s="1">
        <v>6</v>
      </c>
      <c r="C12" s="1"/>
      <c r="D12" s="45"/>
      <c r="E12" s="1"/>
      <c r="F12" s="1"/>
      <c r="G12" s="14"/>
      <c r="H12" s="9" t="str">
        <f t="shared" si="0"/>
        <v/>
      </c>
      <c r="I12" s="9" t="str">
        <f t="shared" si="1"/>
        <v/>
      </c>
      <c r="J12" s="9" t="str">
        <f t="shared" si="2"/>
        <v/>
      </c>
      <c r="K12" s="14"/>
      <c r="L12" s="1"/>
      <c r="M12" s="1"/>
      <c r="N12" s="1"/>
      <c r="O12" s="1"/>
      <c r="P12" s="2"/>
      <c r="Q12" s="15"/>
      <c r="R12" s="13"/>
      <c r="S12" s="1"/>
    </row>
    <row r="13" spans="2:19" x14ac:dyDescent="0.3">
      <c r="B13" s="1">
        <v>7</v>
      </c>
      <c r="C13" s="1"/>
      <c r="D13" s="45"/>
      <c r="E13" s="1"/>
      <c r="F13" s="1"/>
      <c r="G13" s="14"/>
      <c r="H13" s="9" t="str">
        <f t="shared" si="0"/>
        <v/>
      </c>
      <c r="I13" s="9" t="str">
        <f t="shared" si="1"/>
        <v/>
      </c>
      <c r="J13" s="9" t="str">
        <f t="shared" si="2"/>
        <v/>
      </c>
      <c r="K13" s="14"/>
      <c r="L13" s="1"/>
      <c r="M13" s="1"/>
      <c r="N13" s="1"/>
      <c r="O13" s="1"/>
      <c r="P13" s="2"/>
      <c r="Q13" s="15"/>
      <c r="R13" s="13"/>
      <c r="S13" s="1"/>
    </row>
    <row r="14" spans="2:19" x14ac:dyDescent="0.3">
      <c r="B14" s="1">
        <v>8</v>
      </c>
      <c r="C14" s="1"/>
      <c r="D14" s="45"/>
      <c r="E14" s="1"/>
      <c r="F14" s="1"/>
      <c r="G14" s="14"/>
      <c r="H14" s="9" t="str">
        <f t="shared" si="0"/>
        <v/>
      </c>
      <c r="I14" s="9" t="str">
        <f t="shared" si="1"/>
        <v/>
      </c>
      <c r="J14" s="9" t="str">
        <f t="shared" si="2"/>
        <v/>
      </c>
      <c r="K14" s="14"/>
      <c r="L14" s="1"/>
      <c r="M14" s="1"/>
      <c r="N14" s="1"/>
      <c r="O14" s="1"/>
      <c r="P14" s="2"/>
      <c r="Q14" s="15"/>
      <c r="R14" s="13"/>
      <c r="S14" s="1"/>
    </row>
    <row r="15" spans="2:19" x14ac:dyDescent="0.3">
      <c r="B15" s="1">
        <v>9</v>
      </c>
      <c r="C15" s="1"/>
      <c r="D15" s="45"/>
      <c r="E15" s="1"/>
      <c r="F15" s="1"/>
      <c r="G15" s="14"/>
      <c r="H15" s="9" t="str">
        <f t="shared" si="0"/>
        <v/>
      </c>
      <c r="I15" s="9" t="str">
        <f t="shared" si="1"/>
        <v/>
      </c>
      <c r="J15" s="9" t="str">
        <f t="shared" si="2"/>
        <v/>
      </c>
      <c r="K15" s="14"/>
      <c r="L15" s="1"/>
      <c r="M15" s="1"/>
      <c r="N15" s="1"/>
      <c r="O15" s="1"/>
      <c r="P15" s="2"/>
      <c r="Q15" s="15"/>
      <c r="R15" s="13"/>
      <c r="S15" s="1"/>
    </row>
    <row r="16" spans="2:19" x14ac:dyDescent="0.3">
      <c r="B16" s="1">
        <v>10</v>
      </c>
      <c r="C16" s="1"/>
      <c r="D16" s="45"/>
      <c r="E16" s="1"/>
      <c r="F16" s="1"/>
      <c r="G16" s="14"/>
      <c r="H16" s="9" t="str">
        <f t="shared" si="0"/>
        <v/>
      </c>
      <c r="I16" s="9" t="str">
        <f t="shared" si="1"/>
        <v/>
      </c>
      <c r="J16" s="9" t="str">
        <f t="shared" si="2"/>
        <v/>
      </c>
      <c r="K16" s="14"/>
      <c r="L16" s="1"/>
      <c r="M16" s="1"/>
      <c r="N16" s="1"/>
      <c r="O16" s="1"/>
      <c r="P16" s="2"/>
      <c r="Q16" s="15"/>
      <c r="R16" s="13"/>
      <c r="S16" s="1"/>
    </row>
    <row r="17" spans="2:19" x14ac:dyDescent="0.3">
      <c r="B17" s="1">
        <v>11</v>
      </c>
      <c r="C17" s="1"/>
      <c r="D17" s="45"/>
      <c r="E17" s="1"/>
      <c r="F17" s="1"/>
      <c r="G17" s="14"/>
      <c r="H17" s="9" t="str">
        <f t="shared" si="0"/>
        <v/>
      </c>
      <c r="I17" s="9" t="str">
        <f t="shared" si="1"/>
        <v/>
      </c>
      <c r="J17" s="9" t="str">
        <f t="shared" si="2"/>
        <v/>
      </c>
      <c r="K17" s="14"/>
      <c r="L17" s="1"/>
      <c r="M17" s="1"/>
      <c r="N17" s="1"/>
      <c r="O17" s="1"/>
      <c r="P17" s="2"/>
      <c r="Q17" s="15"/>
      <c r="R17" s="13"/>
      <c r="S17" s="1"/>
    </row>
    <row r="18" spans="2:19" x14ac:dyDescent="0.3">
      <c r="B18" s="1">
        <v>12</v>
      </c>
      <c r="C18" s="1"/>
      <c r="D18" s="45"/>
      <c r="E18" s="1"/>
      <c r="F18" s="1"/>
      <c r="G18" s="14"/>
      <c r="H18" s="9" t="str">
        <f t="shared" si="0"/>
        <v/>
      </c>
      <c r="I18" s="9" t="str">
        <f t="shared" si="1"/>
        <v/>
      </c>
      <c r="J18" s="9" t="str">
        <f t="shared" si="2"/>
        <v/>
      </c>
      <c r="K18" s="14"/>
      <c r="L18" s="1"/>
      <c r="M18" s="1"/>
      <c r="N18" s="1"/>
      <c r="O18" s="1"/>
      <c r="P18" s="2"/>
      <c r="Q18" s="15"/>
      <c r="R18" s="13"/>
      <c r="S18" s="1"/>
    </row>
    <row r="19" spans="2:19" x14ac:dyDescent="0.3">
      <c r="B19" s="1">
        <v>13</v>
      </c>
      <c r="C19" s="1"/>
      <c r="D19" s="45"/>
      <c r="E19" s="1"/>
      <c r="F19" s="1"/>
      <c r="G19" s="14"/>
      <c r="H19" s="9" t="str">
        <f t="shared" si="0"/>
        <v/>
      </c>
      <c r="I19" s="9" t="str">
        <f t="shared" si="1"/>
        <v/>
      </c>
      <c r="J19" s="9" t="str">
        <f t="shared" si="2"/>
        <v/>
      </c>
      <c r="K19" s="14"/>
      <c r="L19" s="1"/>
      <c r="M19" s="1"/>
      <c r="N19" s="1"/>
      <c r="O19" s="1"/>
      <c r="P19" s="2"/>
      <c r="Q19" s="15"/>
      <c r="R19" s="13"/>
      <c r="S19" s="1"/>
    </row>
    <row r="20" spans="2:19" x14ac:dyDescent="0.3">
      <c r="B20" s="1">
        <v>14</v>
      </c>
      <c r="C20" s="1"/>
      <c r="D20" s="45"/>
      <c r="E20" s="1"/>
      <c r="F20" s="1"/>
      <c r="G20" s="14"/>
      <c r="H20" s="9" t="str">
        <f t="shared" si="0"/>
        <v/>
      </c>
      <c r="I20" s="9" t="str">
        <f t="shared" si="1"/>
        <v/>
      </c>
      <c r="J20" s="9" t="str">
        <f t="shared" si="2"/>
        <v/>
      </c>
      <c r="K20" s="14"/>
      <c r="L20" s="1"/>
      <c r="M20" s="1"/>
      <c r="N20" s="1"/>
      <c r="O20" s="1"/>
      <c r="P20" s="2"/>
      <c r="Q20" s="15"/>
      <c r="R20" s="13"/>
      <c r="S20" s="1"/>
    </row>
    <row r="21" spans="2:19" x14ac:dyDescent="0.3">
      <c r="B21" s="1">
        <v>15</v>
      </c>
      <c r="C21" s="1"/>
      <c r="D21" s="45"/>
      <c r="E21" s="1"/>
      <c r="F21" s="1"/>
      <c r="G21" s="14"/>
      <c r="H21" s="9" t="str">
        <f t="shared" si="0"/>
        <v/>
      </c>
      <c r="I21" s="9" t="str">
        <f t="shared" si="1"/>
        <v/>
      </c>
      <c r="J21" s="9" t="str">
        <f t="shared" si="2"/>
        <v/>
      </c>
      <c r="K21" s="14"/>
      <c r="L21" s="1"/>
      <c r="M21" s="1"/>
      <c r="N21" s="1"/>
      <c r="O21" s="1"/>
      <c r="P21" s="2"/>
      <c r="Q21" s="15"/>
      <c r="R21" s="13"/>
      <c r="S21" s="1"/>
    </row>
    <row r="22" spans="2:19" x14ac:dyDescent="0.3">
      <c r="B22" s="1">
        <v>16</v>
      </c>
      <c r="C22" s="1"/>
      <c r="D22" s="45"/>
      <c r="E22" s="1"/>
      <c r="F22" s="1"/>
      <c r="G22" s="14"/>
      <c r="H22" s="9" t="str">
        <f t="shared" si="0"/>
        <v/>
      </c>
      <c r="I22" s="9" t="str">
        <f t="shared" si="1"/>
        <v/>
      </c>
      <c r="J22" s="9" t="str">
        <f t="shared" si="2"/>
        <v/>
      </c>
      <c r="K22" s="14"/>
      <c r="L22" s="1"/>
      <c r="M22" s="1"/>
      <c r="N22" s="1"/>
      <c r="O22" s="1"/>
      <c r="P22" s="2"/>
      <c r="Q22" s="15"/>
      <c r="R22" s="13"/>
      <c r="S22" s="1"/>
    </row>
    <row r="23" spans="2:19" x14ac:dyDescent="0.3">
      <c r="B23" s="1">
        <v>17</v>
      </c>
      <c r="C23" s="1"/>
      <c r="D23" s="45"/>
      <c r="E23" s="1"/>
      <c r="F23" s="1"/>
      <c r="G23" s="14"/>
      <c r="H23" s="9" t="str">
        <f t="shared" si="0"/>
        <v/>
      </c>
      <c r="I23" s="9" t="str">
        <f t="shared" si="1"/>
        <v/>
      </c>
      <c r="J23" s="9" t="str">
        <f t="shared" si="2"/>
        <v/>
      </c>
      <c r="K23" s="14"/>
      <c r="L23" s="1"/>
      <c r="M23" s="1"/>
      <c r="N23" s="1"/>
      <c r="O23" s="1"/>
      <c r="P23" s="2"/>
      <c r="Q23" s="15"/>
      <c r="R23" s="13"/>
      <c r="S23" s="1"/>
    </row>
    <row r="24" spans="2:19" x14ac:dyDescent="0.3">
      <c r="B24" s="1">
        <v>18</v>
      </c>
      <c r="C24" s="1"/>
      <c r="D24" s="45"/>
      <c r="E24" s="1"/>
      <c r="F24" s="1"/>
      <c r="G24" s="14"/>
      <c r="H24" s="9" t="str">
        <f t="shared" si="0"/>
        <v/>
      </c>
      <c r="I24" s="9" t="str">
        <f t="shared" si="1"/>
        <v/>
      </c>
      <c r="J24" s="9" t="str">
        <f t="shared" si="2"/>
        <v/>
      </c>
      <c r="K24" s="14"/>
      <c r="L24" s="1"/>
      <c r="M24" s="1"/>
      <c r="N24" s="1"/>
      <c r="O24" s="1"/>
      <c r="P24" s="2"/>
      <c r="Q24" s="15"/>
      <c r="R24" s="13"/>
      <c r="S24" s="1"/>
    </row>
    <row r="25" spans="2:19" x14ac:dyDescent="0.3">
      <c r="B25" s="1">
        <v>19</v>
      </c>
      <c r="C25" s="1"/>
      <c r="D25" s="45"/>
      <c r="E25" s="1"/>
      <c r="F25" s="1"/>
      <c r="G25" s="14"/>
      <c r="H25" s="9" t="str">
        <f t="shared" si="0"/>
        <v/>
      </c>
      <c r="I25" s="9" t="str">
        <f t="shared" si="1"/>
        <v/>
      </c>
      <c r="J25" s="9" t="str">
        <f t="shared" si="2"/>
        <v/>
      </c>
      <c r="K25" s="14"/>
      <c r="L25" s="1"/>
      <c r="M25" s="1"/>
      <c r="N25" s="1"/>
      <c r="O25" s="1"/>
      <c r="P25" s="2"/>
      <c r="Q25" s="15"/>
      <c r="R25" s="13"/>
      <c r="S25" s="1"/>
    </row>
    <row r="26" spans="2:19" x14ac:dyDescent="0.3">
      <c r="B26" s="1">
        <v>20</v>
      </c>
      <c r="C26" s="1"/>
      <c r="D26" s="45"/>
      <c r="E26" s="1"/>
      <c r="F26" s="1"/>
      <c r="G26" s="14"/>
      <c r="H26" s="9" t="str">
        <f t="shared" si="0"/>
        <v/>
      </c>
      <c r="I26" s="9" t="str">
        <f t="shared" si="1"/>
        <v/>
      </c>
      <c r="J26" s="9" t="str">
        <f t="shared" si="2"/>
        <v/>
      </c>
      <c r="K26" s="14"/>
      <c r="L26" s="1"/>
      <c r="M26" s="1"/>
      <c r="N26" s="1"/>
      <c r="O26" s="1"/>
      <c r="P26" s="2"/>
      <c r="Q26" s="15"/>
      <c r="R26" s="13"/>
      <c r="S26" s="1"/>
    </row>
    <row r="27" spans="2:19" x14ac:dyDescent="0.3">
      <c r="B27" s="1">
        <v>21</v>
      </c>
      <c r="C27" s="1"/>
      <c r="D27" s="45"/>
      <c r="E27" s="1"/>
      <c r="F27" s="1"/>
      <c r="G27" s="14"/>
      <c r="H27" s="9" t="str">
        <f t="shared" si="0"/>
        <v/>
      </c>
      <c r="I27" s="9" t="str">
        <f t="shared" si="1"/>
        <v/>
      </c>
      <c r="J27" s="9" t="str">
        <f t="shared" si="2"/>
        <v/>
      </c>
      <c r="K27" s="14"/>
      <c r="L27" s="1"/>
      <c r="M27" s="1"/>
      <c r="N27" s="1"/>
      <c r="O27" s="1"/>
      <c r="P27" s="2"/>
      <c r="Q27" s="15"/>
      <c r="R27" s="13"/>
      <c r="S27" s="1"/>
    </row>
    <row r="28" spans="2:19" x14ac:dyDescent="0.3">
      <c r="B28" s="1">
        <v>22</v>
      </c>
      <c r="C28" s="1"/>
      <c r="D28" s="45"/>
      <c r="E28" s="1"/>
      <c r="F28" s="1"/>
      <c r="G28" s="14"/>
      <c r="H28" s="9" t="str">
        <f t="shared" si="0"/>
        <v/>
      </c>
      <c r="I28" s="9" t="str">
        <f t="shared" si="1"/>
        <v/>
      </c>
      <c r="J28" s="9" t="str">
        <f t="shared" si="2"/>
        <v/>
      </c>
      <c r="K28" s="14"/>
      <c r="L28" s="1"/>
      <c r="M28" s="1"/>
      <c r="N28" s="1"/>
      <c r="O28" s="1"/>
      <c r="P28" s="2"/>
      <c r="Q28" s="15"/>
      <c r="R28" s="13"/>
      <c r="S28" s="1"/>
    </row>
    <row r="29" spans="2:19" x14ac:dyDescent="0.3">
      <c r="B29" s="1">
        <v>23</v>
      </c>
      <c r="C29" s="1"/>
      <c r="D29" s="45"/>
      <c r="E29" s="1"/>
      <c r="F29" s="1"/>
      <c r="G29" s="14"/>
      <c r="H29" s="9" t="str">
        <f t="shared" si="0"/>
        <v/>
      </c>
      <c r="I29" s="9" t="str">
        <f t="shared" si="1"/>
        <v/>
      </c>
      <c r="J29" s="9" t="str">
        <f t="shared" si="2"/>
        <v/>
      </c>
      <c r="K29" s="14"/>
      <c r="L29" s="1"/>
      <c r="M29" s="1"/>
      <c r="N29" s="1"/>
      <c r="O29" s="1"/>
      <c r="P29" s="2"/>
      <c r="Q29" s="15"/>
      <c r="R29" s="13"/>
      <c r="S29" s="1"/>
    </row>
    <row r="30" spans="2:19" x14ac:dyDescent="0.3">
      <c r="B30" s="1">
        <v>24</v>
      </c>
      <c r="C30" s="1"/>
      <c r="D30" s="45"/>
      <c r="E30" s="1"/>
      <c r="F30" s="1"/>
      <c r="G30" s="14"/>
      <c r="H30" s="9" t="str">
        <f t="shared" si="0"/>
        <v/>
      </c>
      <c r="I30" s="9" t="str">
        <f t="shared" si="1"/>
        <v/>
      </c>
      <c r="J30" s="9" t="str">
        <f t="shared" si="2"/>
        <v/>
      </c>
      <c r="K30" s="14"/>
      <c r="L30" s="1"/>
      <c r="M30" s="1"/>
      <c r="N30" s="1"/>
      <c r="O30" s="1"/>
      <c r="P30" s="2"/>
      <c r="Q30" s="15"/>
      <c r="R30" s="13"/>
      <c r="S30" s="1"/>
    </row>
    <row r="31" spans="2:19" x14ac:dyDescent="0.3">
      <c r="B31" s="1">
        <v>25</v>
      </c>
      <c r="C31" s="1"/>
      <c r="D31" s="45"/>
      <c r="E31" s="1"/>
      <c r="F31" s="1"/>
      <c r="G31" s="14"/>
      <c r="H31" s="9" t="str">
        <f t="shared" si="0"/>
        <v/>
      </c>
      <c r="I31" s="9" t="str">
        <f t="shared" si="1"/>
        <v/>
      </c>
      <c r="J31" s="9" t="str">
        <f t="shared" si="2"/>
        <v/>
      </c>
      <c r="K31" s="14"/>
      <c r="L31" s="1"/>
      <c r="M31" s="1"/>
      <c r="N31" s="1"/>
      <c r="O31" s="1"/>
      <c r="P31" s="2"/>
      <c r="Q31" s="15"/>
      <c r="R31" s="13"/>
      <c r="S31" s="1"/>
    </row>
    <row r="32" spans="2:19" x14ac:dyDescent="0.3">
      <c r="B32" s="1">
        <v>26</v>
      </c>
      <c r="C32" s="1"/>
      <c r="D32" s="45"/>
      <c r="E32" s="1"/>
      <c r="F32" s="1"/>
      <c r="G32" s="14"/>
      <c r="H32" s="9" t="str">
        <f t="shared" si="0"/>
        <v/>
      </c>
      <c r="I32" s="9" t="str">
        <f t="shared" si="1"/>
        <v/>
      </c>
      <c r="J32" s="9" t="str">
        <f t="shared" si="2"/>
        <v/>
      </c>
      <c r="K32" s="14"/>
      <c r="L32" s="1"/>
      <c r="M32" s="1"/>
      <c r="N32" s="1"/>
      <c r="O32" s="1"/>
      <c r="P32" s="2"/>
      <c r="Q32" s="15"/>
      <c r="R32" s="13"/>
      <c r="S32" s="1"/>
    </row>
    <row r="33" spans="2:19" x14ac:dyDescent="0.3">
      <c r="B33" s="1">
        <v>27</v>
      </c>
      <c r="C33" s="1"/>
      <c r="D33" s="45"/>
      <c r="E33" s="1"/>
      <c r="F33" s="1"/>
      <c r="G33" s="14"/>
      <c r="H33" s="9" t="str">
        <f t="shared" si="0"/>
        <v/>
      </c>
      <c r="I33" s="9" t="str">
        <f t="shared" si="1"/>
        <v/>
      </c>
      <c r="J33" s="9" t="str">
        <f t="shared" si="2"/>
        <v/>
      </c>
      <c r="K33" s="14"/>
      <c r="L33" s="1"/>
      <c r="M33" s="1"/>
      <c r="N33" s="1"/>
      <c r="O33" s="1"/>
      <c r="P33" s="2"/>
      <c r="Q33" s="15"/>
      <c r="R33" s="13"/>
      <c r="S33" s="1"/>
    </row>
    <row r="34" spans="2:19" x14ac:dyDescent="0.3">
      <c r="B34" s="1">
        <v>28</v>
      </c>
      <c r="C34" s="1"/>
      <c r="D34" s="45"/>
      <c r="E34" s="1"/>
      <c r="F34" s="1"/>
      <c r="G34" s="14"/>
      <c r="H34" s="9" t="str">
        <f t="shared" si="0"/>
        <v/>
      </c>
      <c r="I34" s="9" t="str">
        <f t="shared" si="1"/>
        <v/>
      </c>
      <c r="J34" s="9" t="str">
        <f t="shared" si="2"/>
        <v/>
      </c>
      <c r="K34" s="14"/>
      <c r="L34" s="1"/>
      <c r="M34" s="1"/>
      <c r="N34" s="1"/>
      <c r="O34" s="1"/>
      <c r="P34" s="2"/>
      <c r="Q34" s="15"/>
      <c r="R34" s="13"/>
      <c r="S34" s="1"/>
    </row>
    <row r="35" spans="2:19" x14ac:dyDescent="0.3">
      <c r="B35" s="1">
        <v>29</v>
      </c>
      <c r="C35" s="1"/>
      <c r="D35" s="45"/>
      <c r="E35" s="1"/>
      <c r="F35" s="1"/>
      <c r="G35" s="14"/>
      <c r="H35" s="9" t="str">
        <f t="shared" si="0"/>
        <v/>
      </c>
      <c r="I35" s="9" t="str">
        <f t="shared" si="1"/>
        <v/>
      </c>
      <c r="J35" s="9" t="str">
        <f t="shared" si="2"/>
        <v/>
      </c>
      <c r="K35" s="14"/>
      <c r="L35" s="1"/>
      <c r="M35" s="1"/>
      <c r="N35" s="1"/>
      <c r="O35" s="1"/>
      <c r="P35" s="2"/>
      <c r="Q35" s="15"/>
      <c r="R35" s="13"/>
      <c r="S35" s="1"/>
    </row>
    <row r="36" spans="2:19" x14ac:dyDescent="0.3">
      <c r="B36" s="1">
        <v>30</v>
      </c>
      <c r="C36" s="1"/>
      <c r="D36" s="45"/>
      <c r="E36" s="1"/>
      <c r="F36" s="1"/>
      <c r="G36" s="14"/>
      <c r="H36" s="9" t="str">
        <f t="shared" si="0"/>
        <v/>
      </c>
      <c r="I36" s="9" t="str">
        <f t="shared" si="1"/>
        <v/>
      </c>
      <c r="J36" s="9" t="str">
        <f t="shared" si="2"/>
        <v/>
      </c>
      <c r="K36" s="14"/>
      <c r="L36" s="1"/>
      <c r="M36" s="1"/>
      <c r="N36" s="1"/>
      <c r="O36" s="1"/>
      <c r="P36" s="2"/>
      <c r="Q36" s="15"/>
      <c r="R36" s="13"/>
      <c r="S36" s="1"/>
    </row>
    <row r="37" spans="2:19" x14ac:dyDescent="0.3">
      <c r="B37" s="1">
        <v>31</v>
      </c>
      <c r="C37" s="1"/>
      <c r="D37" s="45"/>
      <c r="E37" s="1"/>
      <c r="F37" s="1"/>
      <c r="G37" s="14"/>
      <c r="H37" s="9" t="str">
        <f t="shared" si="0"/>
        <v/>
      </c>
      <c r="I37" s="9" t="str">
        <f t="shared" si="1"/>
        <v/>
      </c>
      <c r="J37" s="9" t="str">
        <f t="shared" si="2"/>
        <v/>
      </c>
      <c r="K37" s="14"/>
      <c r="L37" s="1"/>
      <c r="M37" s="1"/>
      <c r="N37" s="1"/>
      <c r="O37" s="1"/>
      <c r="P37" s="2"/>
      <c r="Q37" s="15"/>
      <c r="R37" s="13"/>
      <c r="S37" s="1"/>
    </row>
    <row r="38" spans="2:19" x14ac:dyDescent="0.3">
      <c r="B38" s="1">
        <v>32</v>
      </c>
      <c r="C38" s="1"/>
      <c r="D38" s="45"/>
      <c r="E38" s="1"/>
      <c r="F38" s="1"/>
      <c r="G38" s="14"/>
      <c r="H38" s="9" t="str">
        <f t="shared" si="0"/>
        <v/>
      </c>
      <c r="I38" s="9" t="str">
        <f t="shared" si="1"/>
        <v/>
      </c>
      <c r="J38" s="9" t="str">
        <f t="shared" si="2"/>
        <v/>
      </c>
      <c r="K38" s="14"/>
      <c r="L38" s="1"/>
      <c r="M38" s="1"/>
      <c r="N38" s="1"/>
      <c r="O38" s="1"/>
      <c r="P38" s="2"/>
      <c r="Q38" s="15"/>
      <c r="R38" s="13"/>
      <c r="S38" s="1"/>
    </row>
    <row r="39" spans="2:19" x14ac:dyDescent="0.3">
      <c r="B39" s="1">
        <v>33</v>
      </c>
      <c r="C39" s="1"/>
      <c r="D39" s="45"/>
      <c r="E39" s="1"/>
      <c r="F39" s="1"/>
      <c r="G39" s="14"/>
      <c r="H39" s="9" t="str">
        <f t="shared" ref="H39:H56" si="3">IF(G39&lt;&gt;"",VLOOKUP(G39,ProductPool,2,FALSE),"")</f>
        <v/>
      </c>
      <c r="I39" s="9" t="str">
        <f t="shared" ref="I39:I56" si="4">IF(G39&lt;&gt;"",VLOOKUP(G39,ProductPool,3,FALSE),"")</f>
        <v/>
      </c>
      <c r="J39" s="9" t="str">
        <f t="shared" ref="J39:J56" si="5">IF(G39&lt;&gt;"",VLOOKUP(G39,ProductPool,4,FALSE),"")</f>
        <v/>
      </c>
      <c r="K39" s="14"/>
      <c r="L39" s="1"/>
      <c r="M39" s="1"/>
      <c r="N39" s="1"/>
      <c r="O39" s="1"/>
      <c r="P39" s="2"/>
      <c r="Q39" s="15"/>
      <c r="R39" s="13"/>
      <c r="S39" s="1"/>
    </row>
    <row r="40" spans="2:19" x14ac:dyDescent="0.3">
      <c r="B40" s="1">
        <v>34</v>
      </c>
      <c r="C40" s="1"/>
      <c r="D40" s="45"/>
      <c r="E40" s="1"/>
      <c r="F40" s="1"/>
      <c r="G40" s="14"/>
      <c r="H40" s="9" t="str">
        <f t="shared" si="3"/>
        <v/>
      </c>
      <c r="I40" s="9" t="str">
        <f t="shared" si="4"/>
        <v/>
      </c>
      <c r="J40" s="9" t="str">
        <f t="shared" si="5"/>
        <v/>
      </c>
      <c r="K40" s="14"/>
      <c r="L40" s="1"/>
      <c r="M40" s="1"/>
      <c r="N40" s="1"/>
      <c r="O40" s="1"/>
      <c r="P40" s="2"/>
      <c r="Q40" s="15"/>
      <c r="R40" s="13"/>
      <c r="S40" s="1"/>
    </row>
    <row r="41" spans="2:19" x14ac:dyDescent="0.3">
      <c r="B41" s="1">
        <v>35</v>
      </c>
      <c r="C41" s="1"/>
      <c r="D41" s="45"/>
      <c r="E41" s="1"/>
      <c r="F41" s="1"/>
      <c r="G41" s="14"/>
      <c r="H41" s="9" t="str">
        <f t="shared" si="3"/>
        <v/>
      </c>
      <c r="I41" s="9" t="str">
        <f t="shared" si="4"/>
        <v/>
      </c>
      <c r="J41" s="9" t="str">
        <f t="shared" si="5"/>
        <v/>
      </c>
      <c r="K41" s="14"/>
      <c r="L41" s="1"/>
      <c r="M41" s="1"/>
      <c r="N41" s="1"/>
      <c r="O41" s="1"/>
      <c r="P41" s="2"/>
      <c r="Q41" s="15"/>
      <c r="R41" s="13"/>
      <c r="S41" s="1"/>
    </row>
    <row r="42" spans="2:19" x14ac:dyDescent="0.3">
      <c r="B42" s="1">
        <v>36</v>
      </c>
      <c r="C42" s="1"/>
      <c r="D42" s="45"/>
      <c r="E42" s="1"/>
      <c r="F42" s="1"/>
      <c r="G42" s="14"/>
      <c r="H42" s="9" t="str">
        <f t="shared" si="3"/>
        <v/>
      </c>
      <c r="I42" s="9" t="str">
        <f t="shared" si="4"/>
        <v/>
      </c>
      <c r="J42" s="9" t="str">
        <f t="shared" si="5"/>
        <v/>
      </c>
      <c r="K42" s="14"/>
      <c r="L42" s="1"/>
      <c r="M42" s="1"/>
      <c r="N42" s="1"/>
      <c r="O42" s="1"/>
      <c r="P42" s="2"/>
      <c r="Q42" s="15"/>
      <c r="R42" s="13"/>
      <c r="S42" s="1"/>
    </row>
    <row r="43" spans="2:19" x14ac:dyDescent="0.3">
      <c r="B43" s="1">
        <v>37</v>
      </c>
      <c r="C43" s="1"/>
      <c r="D43" s="45"/>
      <c r="E43" s="1"/>
      <c r="F43" s="1"/>
      <c r="G43" s="14"/>
      <c r="H43" s="9" t="str">
        <f t="shared" si="3"/>
        <v/>
      </c>
      <c r="I43" s="9" t="str">
        <f t="shared" si="4"/>
        <v/>
      </c>
      <c r="J43" s="9" t="str">
        <f t="shared" si="5"/>
        <v/>
      </c>
      <c r="K43" s="14"/>
      <c r="L43" s="1"/>
      <c r="M43" s="1"/>
      <c r="N43" s="1"/>
      <c r="O43" s="1"/>
      <c r="P43" s="2"/>
      <c r="Q43" s="15"/>
      <c r="R43" s="13"/>
      <c r="S43" s="1"/>
    </row>
    <row r="44" spans="2:19" x14ac:dyDescent="0.3">
      <c r="B44" s="1">
        <v>38</v>
      </c>
      <c r="C44" s="1"/>
      <c r="D44" s="45"/>
      <c r="E44" s="1"/>
      <c r="F44" s="1"/>
      <c r="G44" s="14"/>
      <c r="H44" s="9" t="str">
        <f t="shared" si="3"/>
        <v/>
      </c>
      <c r="I44" s="9" t="str">
        <f t="shared" si="4"/>
        <v/>
      </c>
      <c r="J44" s="9" t="str">
        <f t="shared" si="5"/>
        <v/>
      </c>
      <c r="K44" s="14"/>
      <c r="L44" s="1"/>
      <c r="M44" s="1"/>
      <c r="N44" s="1"/>
      <c r="O44" s="1"/>
      <c r="P44" s="2"/>
      <c r="Q44" s="15"/>
      <c r="R44" s="13"/>
      <c r="S44" s="1"/>
    </row>
    <row r="45" spans="2:19" x14ac:dyDescent="0.3">
      <c r="B45" s="1">
        <v>39</v>
      </c>
      <c r="C45" s="1"/>
      <c r="D45" s="45"/>
      <c r="E45" s="1"/>
      <c r="F45" s="1"/>
      <c r="G45" s="14"/>
      <c r="H45" s="9" t="str">
        <f t="shared" si="3"/>
        <v/>
      </c>
      <c r="I45" s="9" t="str">
        <f t="shared" si="4"/>
        <v/>
      </c>
      <c r="J45" s="9" t="str">
        <f t="shared" si="5"/>
        <v/>
      </c>
      <c r="K45" s="14"/>
      <c r="L45" s="1"/>
      <c r="M45" s="1"/>
      <c r="N45" s="1"/>
      <c r="O45" s="1"/>
      <c r="P45" s="2"/>
      <c r="Q45" s="15"/>
      <c r="R45" s="13"/>
      <c r="S45" s="1"/>
    </row>
    <row r="46" spans="2:19" x14ac:dyDescent="0.3">
      <c r="B46" s="1">
        <v>40</v>
      </c>
      <c r="C46" s="1"/>
      <c r="D46" s="45"/>
      <c r="E46" s="1"/>
      <c r="F46" s="1"/>
      <c r="G46" s="14"/>
      <c r="H46" s="9" t="str">
        <f t="shared" si="3"/>
        <v/>
      </c>
      <c r="I46" s="9" t="str">
        <f t="shared" si="4"/>
        <v/>
      </c>
      <c r="J46" s="9" t="str">
        <f t="shared" si="5"/>
        <v/>
      </c>
      <c r="K46" s="14"/>
      <c r="L46" s="1"/>
      <c r="M46" s="1"/>
      <c r="N46" s="1"/>
      <c r="O46" s="1"/>
      <c r="P46" s="2"/>
      <c r="Q46" s="15"/>
      <c r="R46" s="13"/>
      <c r="S46" s="1"/>
    </row>
    <row r="47" spans="2:19" x14ac:dyDescent="0.3">
      <c r="B47" s="1">
        <v>41</v>
      </c>
      <c r="C47" s="1"/>
      <c r="D47" s="45"/>
      <c r="E47" s="1"/>
      <c r="F47" s="1"/>
      <c r="G47" s="14"/>
      <c r="H47" s="9" t="str">
        <f t="shared" si="3"/>
        <v/>
      </c>
      <c r="I47" s="9" t="str">
        <f t="shared" si="4"/>
        <v/>
      </c>
      <c r="J47" s="9" t="str">
        <f t="shared" si="5"/>
        <v/>
      </c>
      <c r="K47" s="14"/>
      <c r="L47" s="1"/>
      <c r="M47" s="1"/>
      <c r="N47" s="1"/>
      <c r="O47" s="1"/>
      <c r="P47" s="2"/>
      <c r="Q47" s="15"/>
      <c r="R47" s="13"/>
      <c r="S47" s="1"/>
    </row>
    <row r="48" spans="2:19" x14ac:dyDescent="0.3">
      <c r="B48" s="1">
        <v>42</v>
      </c>
      <c r="C48" s="1"/>
      <c r="D48" s="45"/>
      <c r="E48" s="1"/>
      <c r="F48" s="1"/>
      <c r="G48" s="14"/>
      <c r="H48" s="9" t="str">
        <f t="shared" si="3"/>
        <v/>
      </c>
      <c r="I48" s="9" t="str">
        <f t="shared" si="4"/>
        <v/>
      </c>
      <c r="J48" s="9" t="str">
        <f t="shared" si="5"/>
        <v/>
      </c>
      <c r="K48" s="14"/>
      <c r="L48" s="1"/>
      <c r="M48" s="1"/>
      <c r="N48" s="1"/>
      <c r="O48" s="1"/>
      <c r="P48" s="2"/>
      <c r="Q48" s="15"/>
      <c r="R48" s="13"/>
      <c r="S48" s="1"/>
    </row>
    <row r="49" spans="2:19" x14ac:dyDescent="0.3">
      <c r="B49" s="1">
        <v>43</v>
      </c>
      <c r="C49" s="1"/>
      <c r="D49" s="45"/>
      <c r="E49" s="1"/>
      <c r="F49" s="1"/>
      <c r="G49" s="14"/>
      <c r="H49" s="9" t="str">
        <f t="shared" si="3"/>
        <v/>
      </c>
      <c r="I49" s="9" t="str">
        <f t="shared" si="4"/>
        <v/>
      </c>
      <c r="J49" s="9" t="str">
        <f t="shared" si="5"/>
        <v/>
      </c>
      <c r="K49" s="14"/>
      <c r="L49" s="1"/>
      <c r="M49" s="1"/>
      <c r="N49" s="1"/>
      <c r="O49" s="1"/>
      <c r="P49" s="2"/>
      <c r="Q49" s="15"/>
      <c r="R49" s="13"/>
      <c r="S49" s="1"/>
    </row>
    <row r="50" spans="2:19" x14ac:dyDescent="0.3">
      <c r="B50" s="1">
        <v>44</v>
      </c>
      <c r="C50" s="1"/>
      <c r="D50" s="45"/>
      <c r="E50" s="1"/>
      <c r="F50" s="1"/>
      <c r="G50" s="14"/>
      <c r="H50" s="9" t="str">
        <f t="shared" si="3"/>
        <v/>
      </c>
      <c r="I50" s="9" t="str">
        <f t="shared" si="4"/>
        <v/>
      </c>
      <c r="J50" s="9" t="str">
        <f t="shared" si="5"/>
        <v/>
      </c>
      <c r="K50" s="14"/>
      <c r="L50" s="1"/>
      <c r="M50" s="1"/>
      <c r="N50" s="1"/>
      <c r="O50" s="1"/>
      <c r="P50" s="2"/>
      <c r="Q50" s="15"/>
      <c r="R50" s="13"/>
      <c r="S50" s="1"/>
    </row>
    <row r="51" spans="2:19" x14ac:dyDescent="0.3">
      <c r="B51" s="1">
        <v>45</v>
      </c>
      <c r="C51" s="1"/>
      <c r="D51" s="45"/>
      <c r="E51" s="1"/>
      <c r="F51" s="1"/>
      <c r="G51" s="14"/>
      <c r="H51" s="9" t="str">
        <f t="shared" si="3"/>
        <v/>
      </c>
      <c r="I51" s="9" t="str">
        <f t="shared" si="4"/>
        <v/>
      </c>
      <c r="J51" s="9" t="str">
        <f t="shared" si="5"/>
        <v/>
      </c>
      <c r="K51" s="14"/>
      <c r="L51" s="1"/>
      <c r="M51" s="1"/>
      <c r="N51" s="1"/>
      <c r="O51" s="1"/>
      <c r="P51" s="2"/>
      <c r="Q51" s="15"/>
      <c r="R51" s="13"/>
      <c r="S51" s="1"/>
    </row>
    <row r="52" spans="2:19" x14ac:dyDescent="0.3">
      <c r="B52" s="1">
        <v>46</v>
      </c>
      <c r="C52" s="1"/>
      <c r="D52" s="45"/>
      <c r="E52" s="1"/>
      <c r="F52" s="1"/>
      <c r="G52" s="14"/>
      <c r="H52" s="9" t="str">
        <f t="shared" si="3"/>
        <v/>
      </c>
      <c r="I52" s="9" t="str">
        <f t="shared" si="4"/>
        <v/>
      </c>
      <c r="J52" s="9" t="str">
        <f t="shared" si="5"/>
        <v/>
      </c>
      <c r="K52" s="14"/>
      <c r="L52" s="1"/>
      <c r="M52" s="1"/>
      <c r="N52" s="1"/>
      <c r="O52" s="1"/>
      <c r="P52" s="2"/>
      <c r="Q52" s="15"/>
      <c r="R52" s="13"/>
      <c r="S52" s="1"/>
    </row>
    <row r="53" spans="2:19" x14ac:dyDescent="0.3">
      <c r="B53" s="1">
        <v>47</v>
      </c>
      <c r="C53" s="1"/>
      <c r="D53" s="45"/>
      <c r="E53" s="1"/>
      <c r="F53" s="1"/>
      <c r="G53" s="14"/>
      <c r="H53" s="9" t="str">
        <f t="shared" si="3"/>
        <v/>
      </c>
      <c r="I53" s="9" t="str">
        <f t="shared" si="4"/>
        <v/>
      </c>
      <c r="J53" s="9" t="str">
        <f t="shared" si="5"/>
        <v/>
      </c>
      <c r="K53" s="14"/>
      <c r="L53" s="1"/>
      <c r="M53" s="1"/>
      <c r="N53" s="1"/>
      <c r="O53" s="1"/>
      <c r="P53" s="2"/>
      <c r="Q53" s="15"/>
      <c r="R53" s="13"/>
      <c r="S53" s="1"/>
    </row>
    <row r="54" spans="2:19" x14ac:dyDescent="0.3">
      <c r="B54" s="1">
        <v>48</v>
      </c>
      <c r="C54" s="1"/>
      <c r="D54" s="45"/>
      <c r="E54" s="1"/>
      <c r="F54" s="1"/>
      <c r="G54" s="14"/>
      <c r="H54" s="9" t="str">
        <f t="shared" si="3"/>
        <v/>
      </c>
      <c r="I54" s="9" t="str">
        <f t="shared" si="4"/>
        <v/>
      </c>
      <c r="J54" s="9" t="str">
        <f t="shared" si="5"/>
        <v/>
      </c>
      <c r="K54" s="14"/>
      <c r="L54" s="1"/>
      <c r="M54" s="1"/>
      <c r="N54" s="1"/>
      <c r="O54" s="1"/>
      <c r="P54" s="2"/>
      <c r="Q54" s="15"/>
      <c r="R54" s="13"/>
      <c r="S54" s="1"/>
    </row>
    <row r="55" spans="2:19" x14ac:dyDescent="0.3">
      <c r="B55" s="1">
        <v>49</v>
      </c>
      <c r="C55" s="1"/>
      <c r="D55" s="45"/>
      <c r="E55" s="1"/>
      <c r="F55" s="1"/>
      <c r="G55" s="14"/>
      <c r="H55" s="9" t="str">
        <f t="shared" si="3"/>
        <v/>
      </c>
      <c r="I55" s="9" t="str">
        <f t="shared" si="4"/>
        <v/>
      </c>
      <c r="J55" s="9" t="str">
        <f t="shared" si="5"/>
        <v/>
      </c>
      <c r="K55" s="14"/>
      <c r="L55" s="1"/>
      <c r="M55" s="1"/>
      <c r="N55" s="1"/>
      <c r="O55" s="1"/>
      <c r="P55" s="2"/>
      <c r="Q55" s="15"/>
      <c r="R55" s="13"/>
      <c r="S55" s="1"/>
    </row>
    <row r="56" spans="2:19" x14ac:dyDescent="0.3">
      <c r="B56" s="1">
        <v>50</v>
      </c>
      <c r="C56" s="1"/>
      <c r="D56" s="45"/>
      <c r="E56" s="1"/>
      <c r="F56" s="1"/>
      <c r="G56" s="14"/>
      <c r="H56" s="9" t="str">
        <f t="shared" si="3"/>
        <v/>
      </c>
      <c r="I56" s="9" t="str">
        <f t="shared" si="4"/>
        <v/>
      </c>
      <c r="J56" s="9" t="str">
        <f t="shared" si="5"/>
        <v/>
      </c>
      <c r="K56" s="14"/>
      <c r="L56" s="1"/>
      <c r="M56" s="1"/>
      <c r="N56" s="1"/>
      <c r="O56" s="1"/>
      <c r="P56" s="2"/>
      <c r="Q56" s="15"/>
      <c r="R56" s="13"/>
      <c r="S56" s="1"/>
    </row>
    <row r="57" spans="2:19" x14ac:dyDescent="0.3"/>
    <row r="58" spans="2:19" x14ac:dyDescent="0.3">
      <c r="B58" s="3" t="s">
        <v>96</v>
      </c>
    </row>
    <row r="59" spans="2:19" x14ac:dyDescent="0.3"/>
  </sheetData>
  <dataValidations count="2">
    <dataValidation type="list" allowBlank="1" showInputMessage="1" showErrorMessage="1" sqref="Q7:Q56">
      <formula1>"On Delivery, Warehouse"</formula1>
    </dataValidation>
    <dataValidation type="list" allowBlank="1" showInputMessage="1" showErrorMessage="1" sqref="G7:G56">
      <formula1>ProductID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election activeCell="O11" sqref="O11"/>
    </sheetView>
  </sheetViews>
  <sheetFormatPr defaultColWidth="0" defaultRowHeight="14.4" zeroHeight="1" x14ac:dyDescent="0.3"/>
  <cols>
    <col min="1" max="2" width="3.77734375" style="3" customWidth="1"/>
    <col min="3" max="3" width="22.109375" style="3" customWidth="1"/>
    <col min="4" max="4" width="10.88671875" style="11" customWidth="1"/>
    <col min="5" max="5" width="13.109375" style="3" customWidth="1"/>
    <col min="6" max="6" width="20.5546875" style="3" customWidth="1"/>
    <col min="7" max="7" width="10.44140625" style="4" customWidth="1"/>
    <col min="8" max="8" width="15.21875" style="3" bestFit="1" customWidth="1"/>
    <col min="9" max="9" width="12.6640625" style="3" bestFit="1" customWidth="1"/>
    <col min="10" max="10" width="12.6640625" style="3" customWidth="1"/>
    <col min="11" max="11" width="13.21875" style="4" bestFit="1" customWidth="1"/>
    <col min="12" max="12" width="15.77734375" style="3" customWidth="1"/>
    <col min="13" max="13" width="13.109375" style="3" bestFit="1" customWidth="1"/>
    <col min="14" max="14" width="9.77734375" style="3" bestFit="1" customWidth="1"/>
    <col min="15" max="15" width="8" style="4" customWidth="1"/>
    <col min="16" max="16" width="12.88671875" style="4" customWidth="1"/>
    <col min="17" max="17" width="10.5546875" style="3" bestFit="1" customWidth="1"/>
    <col min="18" max="18" width="8.88671875" style="3" customWidth="1"/>
    <col min="19" max="16384" width="8.88671875" style="3" hidden="1"/>
  </cols>
  <sheetData>
    <row r="1" spans="2:17" x14ac:dyDescent="0.3"/>
    <row r="2" spans="2:17" ht="18" x14ac:dyDescent="0.3">
      <c r="B2" s="6" t="s">
        <v>53</v>
      </c>
      <c r="C2" s="7"/>
      <c r="D2" s="44"/>
      <c r="E2" s="7"/>
      <c r="F2" s="7"/>
      <c r="G2" s="8"/>
      <c r="H2" s="7"/>
      <c r="I2" s="7"/>
      <c r="J2" s="7"/>
      <c r="K2" s="8"/>
      <c r="L2" s="7"/>
      <c r="M2" s="7"/>
      <c r="N2" s="7"/>
      <c r="O2" s="8"/>
      <c r="P2" s="8"/>
      <c r="Q2" s="7"/>
    </row>
    <row r="3" spans="2:17" x14ac:dyDescent="0.3">
      <c r="B3" s="3" t="s">
        <v>50</v>
      </c>
      <c r="D3" s="11">
        <f>MIN(D7:D56)</f>
        <v>42737</v>
      </c>
    </row>
    <row r="4" spans="2:17" x14ac:dyDescent="0.3">
      <c r="B4" s="3" t="s">
        <v>51</v>
      </c>
      <c r="D4" s="11">
        <f>MAX(D7:D56)</f>
        <v>42737</v>
      </c>
    </row>
    <row r="5" spans="2:17" x14ac:dyDescent="0.3"/>
    <row r="6" spans="2:17" s="43" customFormat="1" ht="28.8" x14ac:dyDescent="0.3">
      <c r="B6" s="41" t="s">
        <v>0</v>
      </c>
      <c r="C6" s="41" t="s">
        <v>12</v>
      </c>
      <c r="D6" s="42" t="s">
        <v>49</v>
      </c>
      <c r="E6" s="41" t="s">
        <v>15</v>
      </c>
      <c r="F6" s="41" t="s">
        <v>14</v>
      </c>
      <c r="G6" s="41" t="s">
        <v>1</v>
      </c>
      <c r="H6" s="41" t="s">
        <v>3</v>
      </c>
      <c r="I6" s="41" t="s">
        <v>58</v>
      </c>
      <c r="J6" s="41" t="s">
        <v>2</v>
      </c>
      <c r="K6" s="41" t="s">
        <v>13</v>
      </c>
      <c r="L6" s="41" t="s">
        <v>54</v>
      </c>
      <c r="M6" s="41" t="s">
        <v>55</v>
      </c>
      <c r="N6" s="41" t="s">
        <v>56</v>
      </c>
      <c r="O6" s="41" t="s">
        <v>38</v>
      </c>
      <c r="P6" s="41" t="s">
        <v>11</v>
      </c>
      <c r="Q6" s="41" t="s">
        <v>39</v>
      </c>
    </row>
    <row r="7" spans="2:17" x14ac:dyDescent="0.3">
      <c r="B7" s="1">
        <v>1</v>
      </c>
      <c r="C7" s="1"/>
      <c r="D7" s="45">
        <v>42737</v>
      </c>
      <c r="E7" s="1"/>
      <c r="F7" s="1"/>
      <c r="G7" s="14" t="s">
        <v>16</v>
      </c>
      <c r="H7" s="9" t="str">
        <f t="shared" ref="H7:H38" si="0">IF(G7&lt;&gt;"",VLOOKUP(G7,ProductPool,2,FALSE),"")</f>
        <v>Mobile Phone</v>
      </c>
      <c r="I7" s="9" t="str">
        <f t="shared" ref="I7:I38" si="1">IF(G7&lt;&gt;"",VLOOKUP(G7,ProductPool,3,FALSE),"")</f>
        <v>Apple</v>
      </c>
      <c r="J7" s="9" t="str">
        <f t="shared" ref="J7:J38" si="2">IF(G7&lt;&gt;"",VLOOKUP(G7,ProductPool,4,FALSE),"")</f>
        <v>iPhone 8</v>
      </c>
      <c r="K7" s="14">
        <v>5</v>
      </c>
      <c r="L7" s="1"/>
      <c r="M7" s="1"/>
      <c r="N7" s="1"/>
      <c r="O7" s="14" t="s">
        <v>40</v>
      </c>
      <c r="P7" s="2"/>
      <c r="Q7" s="1"/>
    </row>
    <row r="8" spans="2:17" x14ac:dyDescent="0.3">
      <c r="B8" s="1">
        <v>2</v>
      </c>
      <c r="C8" s="1"/>
      <c r="D8" s="45">
        <v>42737</v>
      </c>
      <c r="E8" s="1"/>
      <c r="F8" s="1"/>
      <c r="G8" s="14" t="s">
        <v>16</v>
      </c>
      <c r="H8" s="9" t="str">
        <f t="shared" si="0"/>
        <v>Mobile Phone</v>
      </c>
      <c r="I8" s="9" t="str">
        <f t="shared" si="1"/>
        <v>Apple</v>
      </c>
      <c r="J8" s="9" t="str">
        <f t="shared" si="2"/>
        <v>iPhone 8</v>
      </c>
      <c r="K8" s="14">
        <v>5</v>
      </c>
      <c r="L8" s="1"/>
      <c r="M8" s="1"/>
      <c r="N8" s="1"/>
      <c r="O8" s="14" t="s">
        <v>40</v>
      </c>
      <c r="P8" s="2"/>
      <c r="Q8" s="1"/>
    </row>
    <row r="9" spans="2:17" x14ac:dyDescent="0.3">
      <c r="B9" s="1">
        <v>3</v>
      </c>
      <c r="C9" s="1"/>
      <c r="D9" s="45">
        <v>42737</v>
      </c>
      <c r="E9" s="1"/>
      <c r="F9" s="1"/>
      <c r="G9" s="14" t="s">
        <v>17</v>
      </c>
      <c r="H9" s="9" t="str">
        <f t="shared" si="0"/>
        <v>Mobile Phone</v>
      </c>
      <c r="I9" s="9" t="str">
        <f t="shared" si="1"/>
        <v>Apple</v>
      </c>
      <c r="J9" s="9" t="str">
        <f t="shared" si="2"/>
        <v>iPhone 7</v>
      </c>
      <c r="K9" s="14">
        <v>1</v>
      </c>
      <c r="L9" s="1"/>
      <c r="M9" s="1"/>
      <c r="N9" s="1"/>
      <c r="O9" s="14" t="s">
        <v>40</v>
      </c>
      <c r="P9" s="2"/>
      <c r="Q9" s="1"/>
    </row>
    <row r="10" spans="2:17" x14ac:dyDescent="0.3">
      <c r="B10" s="1">
        <v>4</v>
      </c>
      <c r="C10" s="1"/>
      <c r="D10" s="45">
        <v>42737</v>
      </c>
      <c r="E10" s="1"/>
      <c r="F10" s="1"/>
      <c r="G10" s="14" t="s">
        <v>26</v>
      </c>
      <c r="H10" s="9" t="str">
        <f t="shared" si="0"/>
        <v>Mobile Phone</v>
      </c>
      <c r="I10" s="9" t="str">
        <f t="shared" si="1"/>
        <v>Xiaomi</v>
      </c>
      <c r="J10" s="9" t="str">
        <f t="shared" si="2"/>
        <v>Mi6</v>
      </c>
      <c r="K10" s="14">
        <v>2</v>
      </c>
      <c r="L10" s="1"/>
      <c r="M10" s="1"/>
      <c r="N10" s="1"/>
      <c r="O10" s="14" t="s">
        <v>7</v>
      </c>
      <c r="P10" s="2"/>
      <c r="Q10" s="1"/>
    </row>
    <row r="11" spans="2:17" x14ac:dyDescent="0.3">
      <c r="B11" s="1">
        <v>5</v>
      </c>
      <c r="C11" s="1"/>
      <c r="D11" s="45"/>
      <c r="E11" s="1"/>
      <c r="F11" s="1"/>
      <c r="G11" s="14"/>
      <c r="H11" s="9" t="str">
        <f t="shared" si="0"/>
        <v/>
      </c>
      <c r="I11" s="9" t="str">
        <f t="shared" si="1"/>
        <v/>
      </c>
      <c r="J11" s="9" t="str">
        <f t="shared" si="2"/>
        <v/>
      </c>
      <c r="K11" s="14"/>
      <c r="L11" s="1"/>
      <c r="M11" s="1"/>
      <c r="N11" s="1"/>
      <c r="O11" s="14"/>
      <c r="P11" s="2"/>
      <c r="Q11" s="1"/>
    </row>
    <row r="12" spans="2:17" x14ac:dyDescent="0.3">
      <c r="B12" s="1">
        <v>6</v>
      </c>
      <c r="C12" s="1"/>
      <c r="D12" s="45"/>
      <c r="E12" s="1"/>
      <c r="F12" s="1"/>
      <c r="G12" s="14"/>
      <c r="H12" s="9" t="str">
        <f t="shared" si="0"/>
        <v/>
      </c>
      <c r="I12" s="9" t="str">
        <f t="shared" si="1"/>
        <v/>
      </c>
      <c r="J12" s="9" t="str">
        <f t="shared" si="2"/>
        <v/>
      </c>
      <c r="K12" s="14"/>
      <c r="L12" s="1"/>
      <c r="M12" s="1"/>
      <c r="N12" s="1"/>
      <c r="O12" s="14"/>
      <c r="P12" s="2"/>
      <c r="Q12" s="1"/>
    </row>
    <row r="13" spans="2:17" x14ac:dyDescent="0.3">
      <c r="B13" s="1">
        <v>7</v>
      </c>
      <c r="C13" s="1"/>
      <c r="D13" s="45"/>
      <c r="E13" s="1"/>
      <c r="F13" s="1"/>
      <c r="G13" s="14"/>
      <c r="H13" s="9" t="str">
        <f t="shared" si="0"/>
        <v/>
      </c>
      <c r="I13" s="9" t="str">
        <f t="shared" si="1"/>
        <v/>
      </c>
      <c r="J13" s="9" t="str">
        <f t="shared" si="2"/>
        <v/>
      </c>
      <c r="K13" s="14"/>
      <c r="L13" s="1"/>
      <c r="M13" s="1"/>
      <c r="N13" s="1"/>
      <c r="O13" s="14"/>
      <c r="P13" s="2"/>
      <c r="Q13" s="1"/>
    </row>
    <row r="14" spans="2:17" x14ac:dyDescent="0.3">
      <c r="B14" s="1">
        <v>8</v>
      </c>
      <c r="C14" s="1"/>
      <c r="D14" s="45"/>
      <c r="E14" s="1"/>
      <c r="F14" s="1"/>
      <c r="G14" s="14"/>
      <c r="H14" s="9" t="str">
        <f t="shared" si="0"/>
        <v/>
      </c>
      <c r="I14" s="9" t="str">
        <f t="shared" si="1"/>
        <v/>
      </c>
      <c r="J14" s="9" t="str">
        <f t="shared" si="2"/>
        <v/>
      </c>
      <c r="K14" s="14"/>
      <c r="L14" s="1"/>
      <c r="M14" s="1"/>
      <c r="N14" s="1"/>
      <c r="O14" s="14"/>
      <c r="P14" s="2"/>
      <c r="Q14" s="1"/>
    </row>
    <row r="15" spans="2:17" x14ac:dyDescent="0.3">
      <c r="B15" s="1">
        <v>9</v>
      </c>
      <c r="C15" s="1"/>
      <c r="D15" s="45"/>
      <c r="E15" s="1"/>
      <c r="F15" s="1"/>
      <c r="G15" s="14"/>
      <c r="H15" s="9" t="str">
        <f t="shared" si="0"/>
        <v/>
      </c>
      <c r="I15" s="9" t="str">
        <f t="shared" si="1"/>
        <v/>
      </c>
      <c r="J15" s="9" t="str">
        <f t="shared" si="2"/>
        <v/>
      </c>
      <c r="K15" s="14"/>
      <c r="L15" s="1"/>
      <c r="M15" s="1"/>
      <c r="N15" s="1"/>
      <c r="O15" s="14"/>
      <c r="P15" s="2"/>
      <c r="Q15" s="1"/>
    </row>
    <row r="16" spans="2:17" x14ac:dyDescent="0.3">
      <c r="B16" s="1">
        <v>10</v>
      </c>
      <c r="C16" s="1"/>
      <c r="D16" s="45"/>
      <c r="E16" s="1"/>
      <c r="F16" s="1"/>
      <c r="G16" s="14"/>
      <c r="H16" s="9" t="str">
        <f t="shared" si="0"/>
        <v/>
      </c>
      <c r="I16" s="9" t="str">
        <f t="shared" si="1"/>
        <v/>
      </c>
      <c r="J16" s="9" t="str">
        <f t="shared" si="2"/>
        <v/>
      </c>
      <c r="K16" s="14"/>
      <c r="L16" s="1"/>
      <c r="M16" s="1"/>
      <c r="N16" s="1"/>
      <c r="O16" s="14"/>
      <c r="P16" s="2"/>
      <c r="Q16" s="1"/>
    </row>
    <row r="17" spans="2:17" x14ac:dyDescent="0.3">
      <c r="B17" s="1">
        <v>11</v>
      </c>
      <c r="C17" s="1"/>
      <c r="D17" s="45"/>
      <c r="E17" s="1"/>
      <c r="F17" s="1"/>
      <c r="G17" s="14"/>
      <c r="H17" s="9" t="str">
        <f t="shared" si="0"/>
        <v/>
      </c>
      <c r="I17" s="9" t="str">
        <f t="shared" si="1"/>
        <v/>
      </c>
      <c r="J17" s="9" t="str">
        <f t="shared" si="2"/>
        <v/>
      </c>
      <c r="K17" s="14"/>
      <c r="L17" s="1"/>
      <c r="M17" s="1"/>
      <c r="N17" s="1"/>
      <c r="O17" s="14"/>
      <c r="P17" s="2"/>
      <c r="Q17" s="1"/>
    </row>
    <row r="18" spans="2:17" x14ac:dyDescent="0.3">
      <c r="B18" s="1">
        <v>12</v>
      </c>
      <c r="C18" s="1"/>
      <c r="D18" s="45"/>
      <c r="E18" s="1"/>
      <c r="F18" s="1"/>
      <c r="G18" s="14"/>
      <c r="H18" s="9" t="str">
        <f t="shared" si="0"/>
        <v/>
      </c>
      <c r="I18" s="9" t="str">
        <f t="shared" si="1"/>
        <v/>
      </c>
      <c r="J18" s="9" t="str">
        <f t="shared" si="2"/>
        <v/>
      </c>
      <c r="K18" s="14"/>
      <c r="L18" s="1"/>
      <c r="M18" s="1"/>
      <c r="N18" s="1"/>
      <c r="O18" s="14"/>
      <c r="P18" s="2"/>
      <c r="Q18" s="1"/>
    </row>
    <row r="19" spans="2:17" x14ac:dyDescent="0.3">
      <c r="B19" s="1">
        <v>13</v>
      </c>
      <c r="C19" s="1"/>
      <c r="D19" s="45"/>
      <c r="E19" s="1"/>
      <c r="F19" s="1"/>
      <c r="G19" s="14"/>
      <c r="H19" s="9" t="str">
        <f t="shared" si="0"/>
        <v/>
      </c>
      <c r="I19" s="9" t="str">
        <f t="shared" si="1"/>
        <v/>
      </c>
      <c r="J19" s="9" t="str">
        <f t="shared" si="2"/>
        <v/>
      </c>
      <c r="K19" s="14"/>
      <c r="L19" s="1"/>
      <c r="M19" s="1"/>
      <c r="N19" s="1"/>
      <c r="O19" s="14"/>
      <c r="P19" s="2"/>
      <c r="Q19" s="1"/>
    </row>
    <row r="20" spans="2:17" x14ac:dyDescent="0.3">
      <c r="B20" s="1">
        <v>14</v>
      </c>
      <c r="C20" s="1"/>
      <c r="D20" s="45"/>
      <c r="E20" s="1"/>
      <c r="F20" s="1"/>
      <c r="G20" s="14"/>
      <c r="H20" s="9" t="str">
        <f t="shared" si="0"/>
        <v/>
      </c>
      <c r="I20" s="9" t="str">
        <f t="shared" si="1"/>
        <v/>
      </c>
      <c r="J20" s="9" t="str">
        <f t="shared" si="2"/>
        <v/>
      </c>
      <c r="K20" s="14"/>
      <c r="L20" s="1"/>
      <c r="M20" s="1"/>
      <c r="N20" s="1"/>
      <c r="O20" s="14"/>
      <c r="P20" s="2"/>
      <c r="Q20" s="1"/>
    </row>
    <row r="21" spans="2:17" x14ac:dyDescent="0.3">
      <c r="B21" s="1">
        <v>15</v>
      </c>
      <c r="C21" s="1"/>
      <c r="D21" s="45"/>
      <c r="E21" s="1"/>
      <c r="F21" s="1"/>
      <c r="G21" s="14"/>
      <c r="H21" s="9" t="str">
        <f t="shared" si="0"/>
        <v/>
      </c>
      <c r="I21" s="9" t="str">
        <f t="shared" si="1"/>
        <v/>
      </c>
      <c r="J21" s="9" t="str">
        <f t="shared" si="2"/>
        <v/>
      </c>
      <c r="K21" s="14"/>
      <c r="L21" s="1"/>
      <c r="M21" s="1"/>
      <c r="N21" s="1"/>
      <c r="O21" s="14"/>
      <c r="P21" s="2"/>
      <c r="Q21" s="1"/>
    </row>
    <row r="22" spans="2:17" x14ac:dyDescent="0.3">
      <c r="B22" s="1">
        <v>16</v>
      </c>
      <c r="C22" s="1"/>
      <c r="D22" s="45"/>
      <c r="E22" s="1"/>
      <c r="F22" s="1"/>
      <c r="G22" s="14"/>
      <c r="H22" s="9" t="str">
        <f t="shared" si="0"/>
        <v/>
      </c>
      <c r="I22" s="9" t="str">
        <f t="shared" si="1"/>
        <v/>
      </c>
      <c r="J22" s="9" t="str">
        <f t="shared" si="2"/>
        <v/>
      </c>
      <c r="K22" s="14"/>
      <c r="L22" s="1"/>
      <c r="M22" s="1"/>
      <c r="N22" s="1"/>
      <c r="O22" s="14"/>
      <c r="P22" s="2"/>
      <c r="Q22" s="1"/>
    </row>
    <row r="23" spans="2:17" x14ac:dyDescent="0.3">
      <c r="B23" s="1">
        <v>17</v>
      </c>
      <c r="C23" s="1"/>
      <c r="D23" s="45"/>
      <c r="E23" s="1"/>
      <c r="F23" s="1"/>
      <c r="G23" s="14"/>
      <c r="H23" s="9" t="str">
        <f t="shared" si="0"/>
        <v/>
      </c>
      <c r="I23" s="9" t="str">
        <f t="shared" si="1"/>
        <v/>
      </c>
      <c r="J23" s="9" t="str">
        <f t="shared" si="2"/>
        <v/>
      </c>
      <c r="K23" s="14"/>
      <c r="L23" s="1"/>
      <c r="M23" s="1"/>
      <c r="N23" s="1"/>
      <c r="O23" s="14"/>
      <c r="P23" s="2"/>
      <c r="Q23" s="1"/>
    </row>
    <row r="24" spans="2:17" x14ac:dyDescent="0.3">
      <c r="B24" s="1">
        <v>18</v>
      </c>
      <c r="C24" s="1"/>
      <c r="D24" s="45"/>
      <c r="E24" s="1"/>
      <c r="F24" s="1"/>
      <c r="G24" s="14"/>
      <c r="H24" s="9" t="str">
        <f t="shared" si="0"/>
        <v/>
      </c>
      <c r="I24" s="9" t="str">
        <f t="shared" si="1"/>
        <v/>
      </c>
      <c r="J24" s="9" t="str">
        <f t="shared" si="2"/>
        <v/>
      </c>
      <c r="K24" s="14"/>
      <c r="L24" s="1"/>
      <c r="M24" s="1"/>
      <c r="N24" s="1"/>
      <c r="O24" s="14"/>
      <c r="P24" s="2"/>
      <c r="Q24" s="1"/>
    </row>
    <row r="25" spans="2:17" x14ac:dyDescent="0.3">
      <c r="B25" s="1">
        <v>19</v>
      </c>
      <c r="C25" s="1"/>
      <c r="D25" s="45"/>
      <c r="E25" s="1"/>
      <c r="F25" s="1"/>
      <c r="G25" s="14"/>
      <c r="H25" s="9" t="str">
        <f t="shared" si="0"/>
        <v/>
      </c>
      <c r="I25" s="9" t="str">
        <f t="shared" si="1"/>
        <v/>
      </c>
      <c r="J25" s="9" t="str">
        <f t="shared" si="2"/>
        <v/>
      </c>
      <c r="K25" s="14"/>
      <c r="L25" s="1"/>
      <c r="M25" s="1"/>
      <c r="N25" s="1"/>
      <c r="O25" s="14"/>
      <c r="P25" s="2"/>
      <c r="Q25" s="1"/>
    </row>
    <row r="26" spans="2:17" x14ac:dyDescent="0.3">
      <c r="B26" s="1">
        <v>20</v>
      </c>
      <c r="C26" s="1"/>
      <c r="D26" s="45"/>
      <c r="E26" s="1"/>
      <c r="F26" s="1"/>
      <c r="G26" s="14"/>
      <c r="H26" s="9" t="str">
        <f t="shared" si="0"/>
        <v/>
      </c>
      <c r="I26" s="9" t="str">
        <f t="shared" si="1"/>
        <v/>
      </c>
      <c r="J26" s="9" t="str">
        <f t="shared" si="2"/>
        <v/>
      </c>
      <c r="K26" s="14"/>
      <c r="L26" s="1"/>
      <c r="M26" s="1"/>
      <c r="N26" s="1"/>
      <c r="O26" s="14"/>
      <c r="P26" s="2"/>
      <c r="Q26" s="1"/>
    </row>
    <row r="27" spans="2:17" x14ac:dyDescent="0.3">
      <c r="B27" s="1">
        <v>21</v>
      </c>
      <c r="C27" s="1"/>
      <c r="D27" s="45"/>
      <c r="E27" s="1"/>
      <c r="F27" s="1"/>
      <c r="G27" s="14"/>
      <c r="H27" s="9" t="str">
        <f t="shared" si="0"/>
        <v/>
      </c>
      <c r="I27" s="9" t="str">
        <f t="shared" si="1"/>
        <v/>
      </c>
      <c r="J27" s="9" t="str">
        <f t="shared" si="2"/>
        <v/>
      </c>
      <c r="K27" s="14"/>
      <c r="L27" s="1"/>
      <c r="M27" s="1"/>
      <c r="N27" s="1"/>
      <c r="O27" s="14"/>
      <c r="P27" s="2"/>
      <c r="Q27" s="1"/>
    </row>
    <row r="28" spans="2:17" x14ac:dyDescent="0.3">
      <c r="B28" s="1">
        <v>22</v>
      </c>
      <c r="C28" s="1"/>
      <c r="D28" s="45"/>
      <c r="E28" s="1"/>
      <c r="F28" s="1"/>
      <c r="G28" s="14"/>
      <c r="H28" s="9" t="str">
        <f t="shared" si="0"/>
        <v/>
      </c>
      <c r="I28" s="9" t="str">
        <f t="shared" si="1"/>
        <v/>
      </c>
      <c r="J28" s="9" t="str">
        <f t="shared" si="2"/>
        <v/>
      </c>
      <c r="K28" s="14"/>
      <c r="L28" s="1"/>
      <c r="M28" s="1"/>
      <c r="N28" s="1"/>
      <c r="O28" s="14"/>
      <c r="P28" s="2"/>
      <c r="Q28" s="1"/>
    </row>
    <row r="29" spans="2:17" x14ac:dyDescent="0.3">
      <c r="B29" s="1">
        <v>23</v>
      </c>
      <c r="C29" s="1"/>
      <c r="D29" s="45"/>
      <c r="E29" s="1"/>
      <c r="F29" s="1"/>
      <c r="G29" s="14"/>
      <c r="H29" s="9" t="str">
        <f t="shared" si="0"/>
        <v/>
      </c>
      <c r="I29" s="9" t="str">
        <f t="shared" si="1"/>
        <v/>
      </c>
      <c r="J29" s="9" t="str">
        <f t="shared" si="2"/>
        <v/>
      </c>
      <c r="K29" s="14"/>
      <c r="L29" s="1"/>
      <c r="M29" s="1"/>
      <c r="N29" s="1"/>
      <c r="O29" s="14"/>
      <c r="P29" s="2"/>
      <c r="Q29" s="1"/>
    </row>
    <row r="30" spans="2:17" x14ac:dyDescent="0.3">
      <c r="B30" s="1">
        <v>24</v>
      </c>
      <c r="C30" s="1"/>
      <c r="D30" s="45"/>
      <c r="E30" s="1"/>
      <c r="F30" s="1"/>
      <c r="G30" s="14"/>
      <c r="H30" s="9" t="str">
        <f t="shared" si="0"/>
        <v/>
      </c>
      <c r="I30" s="9" t="str">
        <f t="shared" si="1"/>
        <v/>
      </c>
      <c r="J30" s="9" t="str">
        <f t="shared" si="2"/>
        <v/>
      </c>
      <c r="K30" s="14"/>
      <c r="L30" s="1"/>
      <c r="M30" s="1"/>
      <c r="N30" s="1"/>
      <c r="O30" s="14"/>
      <c r="P30" s="2"/>
      <c r="Q30" s="1"/>
    </row>
    <row r="31" spans="2:17" x14ac:dyDescent="0.3">
      <c r="B31" s="1">
        <v>25</v>
      </c>
      <c r="C31" s="1"/>
      <c r="D31" s="45"/>
      <c r="E31" s="1"/>
      <c r="F31" s="1"/>
      <c r="G31" s="14"/>
      <c r="H31" s="9" t="str">
        <f t="shared" si="0"/>
        <v/>
      </c>
      <c r="I31" s="9" t="str">
        <f t="shared" si="1"/>
        <v/>
      </c>
      <c r="J31" s="9" t="str">
        <f t="shared" si="2"/>
        <v/>
      </c>
      <c r="K31" s="14"/>
      <c r="L31" s="1"/>
      <c r="M31" s="1"/>
      <c r="N31" s="1"/>
      <c r="O31" s="14"/>
      <c r="P31" s="2"/>
      <c r="Q31" s="1"/>
    </row>
    <row r="32" spans="2:17" x14ac:dyDescent="0.3">
      <c r="B32" s="1">
        <v>26</v>
      </c>
      <c r="C32" s="1"/>
      <c r="D32" s="45"/>
      <c r="E32" s="1"/>
      <c r="F32" s="1"/>
      <c r="G32" s="14"/>
      <c r="H32" s="9" t="str">
        <f t="shared" si="0"/>
        <v/>
      </c>
      <c r="I32" s="9" t="str">
        <f t="shared" si="1"/>
        <v/>
      </c>
      <c r="J32" s="9" t="str">
        <f t="shared" si="2"/>
        <v/>
      </c>
      <c r="K32" s="14"/>
      <c r="L32" s="1"/>
      <c r="M32" s="1"/>
      <c r="N32" s="1"/>
      <c r="O32" s="14"/>
      <c r="P32" s="2"/>
      <c r="Q32" s="1"/>
    </row>
    <row r="33" spans="2:17" x14ac:dyDescent="0.3">
      <c r="B33" s="1">
        <v>27</v>
      </c>
      <c r="C33" s="1"/>
      <c r="D33" s="45"/>
      <c r="E33" s="1"/>
      <c r="F33" s="1"/>
      <c r="G33" s="14"/>
      <c r="H33" s="9" t="str">
        <f t="shared" si="0"/>
        <v/>
      </c>
      <c r="I33" s="9" t="str">
        <f t="shared" si="1"/>
        <v/>
      </c>
      <c r="J33" s="9" t="str">
        <f t="shared" si="2"/>
        <v/>
      </c>
      <c r="K33" s="14"/>
      <c r="L33" s="1"/>
      <c r="M33" s="1"/>
      <c r="N33" s="1"/>
      <c r="O33" s="14"/>
      <c r="P33" s="2"/>
      <c r="Q33" s="1"/>
    </row>
    <row r="34" spans="2:17" x14ac:dyDescent="0.3">
      <c r="B34" s="1">
        <v>28</v>
      </c>
      <c r="C34" s="1"/>
      <c r="D34" s="45"/>
      <c r="E34" s="1"/>
      <c r="F34" s="1"/>
      <c r="G34" s="14"/>
      <c r="H34" s="9" t="str">
        <f t="shared" si="0"/>
        <v/>
      </c>
      <c r="I34" s="9" t="str">
        <f t="shared" si="1"/>
        <v/>
      </c>
      <c r="J34" s="9" t="str">
        <f t="shared" si="2"/>
        <v/>
      </c>
      <c r="K34" s="14"/>
      <c r="L34" s="1"/>
      <c r="M34" s="1"/>
      <c r="N34" s="1"/>
      <c r="O34" s="14"/>
      <c r="P34" s="2"/>
      <c r="Q34" s="1"/>
    </row>
    <row r="35" spans="2:17" x14ac:dyDescent="0.3">
      <c r="B35" s="1">
        <v>29</v>
      </c>
      <c r="C35" s="1"/>
      <c r="D35" s="45"/>
      <c r="E35" s="1"/>
      <c r="F35" s="1"/>
      <c r="G35" s="14"/>
      <c r="H35" s="9" t="str">
        <f t="shared" si="0"/>
        <v/>
      </c>
      <c r="I35" s="9" t="str">
        <f t="shared" si="1"/>
        <v/>
      </c>
      <c r="J35" s="9" t="str">
        <f t="shared" si="2"/>
        <v/>
      </c>
      <c r="K35" s="14"/>
      <c r="L35" s="1"/>
      <c r="M35" s="1"/>
      <c r="N35" s="1"/>
      <c r="O35" s="14"/>
      <c r="P35" s="2"/>
      <c r="Q35" s="1"/>
    </row>
    <row r="36" spans="2:17" x14ac:dyDescent="0.3">
      <c r="B36" s="1">
        <v>30</v>
      </c>
      <c r="C36" s="1"/>
      <c r="D36" s="45"/>
      <c r="E36" s="1"/>
      <c r="F36" s="1"/>
      <c r="G36" s="14"/>
      <c r="H36" s="9" t="str">
        <f t="shared" si="0"/>
        <v/>
      </c>
      <c r="I36" s="9" t="str">
        <f t="shared" si="1"/>
        <v/>
      </c>
      <c r="J36" s="9" t="str">
        <f t="shared" si="2"/>
        <v/>
      </c>
      <c r="K36" s="14"/>
      <c r="L36" s="1"/>
      <c r="M36" s="1"/>
      <c r="N36" s="1"/>
      <c r="O36" s="14"/>
      <c r="P36" s="2"/>
      <c r="Q36" s="1"/>
    </row>
    <row r="37" spans="2:17" x14ac:dyDescent="0.3">
      <c r="B37" s="1">
        <v>31</v>
      </c>
      <c r="C37" s="1"/>
      <c r="D37" s="45"/>
      <c r="E37" s="1"/>
      <c r="F37" s="1"/>
      <c r="G37" s="14"/>
      <c r="H37" s="9" t="str">
        <f t="shared" si="0"/>
        <v/>
      </c>
      <c r="I37" s="9" t="str">
        <f t="shared" si="1"/>
        <v/>
      </c>
      <c r="J37" s="9" t="str">
        <f t="shared" si="2"/>
        <v/>
      </c>
      <c r="K37" s="14"/>
      <c r="L37" s="1"/>
      <c r="M37" s="1"/>
      <c r="N37" s="1"/>
      <c r="O37" s="14"/>
      <c r="P37" s="2"/>
      <c r="Q37" s="1"/>
    </row>
    <row r="38" spans="2:17" x14ac:dyDescent="0.3">
      <c r="B38" s="1">
        <v>32</v>
      </c>
      <c r="C38" s="1"/>
      <c r="D38" s="45"/>
      <c r="E38" s="1"/>
      <c r="F38" s="1"/>
      <c r="G38" s="14"/>
      <c r="H38" s="9" t="str">
        <f t="shared" si="0"/>
        <v/>
      </c>
      <c r="I38" s="9" t="str">
        <f t="shared" si="1"/>
        <v/>
      </c>
      <c r="J38" s="9" t="str">
        <f t="shared" si="2"/>
        <v/>
      </c>
      <c r="K38" s="14"/>
      <c r="L38" s="1"/>
      <c r="M38" s="1"/>
      <c r="N38" s="1"/>
      <c r="O38" s="14"/>
      <c r="P38" s="2"/>
      <c r="Q38" s="1"/>
    </row>
    <row r="39" spans="2:17" x14ac:dyDescent="0.3">
      <c r="B39" s="1">
        <v>33</v>
      </c>
      <c r="C39" s="1"/>
      <c r="D39" s="45"/>
      <c r="E39" s="1"/>
      <c r="F39" s="1"/>
      <c r="G39" s="14"/>
      <c r="H39" s="9" t="str">
        <f t="shared" ref="H39:H56" si="3">IF(G39&lt;&gt;"",VLOOKUP(G39,ProductPool,2,FALSE),"")</f>
        <v/>
      </c>
      <c r="I39" s="9" t="str">
        <f t="shared" ref="I39:I56" si="4">IF(G39&lt;&gt;"",VLOOKUP(G39,ProductPool,3,FALSE),"")</f>
        <v/>
      </c>
      <c r="J39" s="9" t="str">
        <f t="shared" ref="J39:J56" si="5">IF(G39&lt;&gt;"",VLOOKUP(G39,ProductPool,4,FALSE),"")</f>
        <v/>
      </c>
      <c r="K39" s="14"/>
      <c r="L39" s="1"/>
      <c r="M39" s="1"/>
      <c r="N39" s="1"/>
      <c r="O39" s="14"/>
      <c r="P39" s="2"/>
      <c r="Q39" s="1"/>
    </row>
    <row r="40" spans="2:17" x14ac:dyDescent="0.3">
      <c r="B40" s="1">
        <v>34</v>
      </c>
      <c r="C40" s="1"/>
      <c r="D40" s="45"/>
      <c r="E40" s="1"/>
      <c r="F40" s="1"/>
      <c r="G40" s="14"/>
      <c r="H40" s="9" t="str">
        <f t="shared" si="3"/>
        <v/>
      </c>
      <c r="I40" s="9" t="str">
        <f t="shared" si="4"/>
        <v/>
      </c>
      <c r="J40" s="9" t="str">
        <f t="shared" si="5"/>
        <v/>
      </c>
      <c r="K40" s="14"/>
      <c r="L40" s="1"/>
      <c r="M40" s="1"/>
      <c r="N40" s="1"/>
      <c r="O40" s="14"/>
      <c r="P40" s="2"/>
      <c r="Q40" s="1"/>
    </row>
    <row r="41" spans="2:17" x14ac:dyDescent="0.3">
      <c r="B41" s="1">
        <v>35</v>
      </c>
      <c r="C41" s="1"/>
      <c r="D41" s="45"/>
      <c r="E41" s="1"/>
      <c r="F41" s="1"/>
      <c r="G41" s="14"/>
      <c r="H41" s="9" t="str">
        <f t="shared" si="3"/>
        <v/>
      </c>
      <c r="I41" s="9" t="str">
        <f t="shared" si="4"/>
        <v/>
      </c>
      <c r="J41" s="9" t="str">
        <f t="shared" si="5"/>
        <v/>
      </c>
      <c r="K41" s="14"/>
      <c r="L41" s="1"/>
      <c r="M41" s="1"/>
      <c r="N41" s="1"/>
      <c r="O41" s="14"/>
      <c r="P41" s="2"/>
      <c r="Q41" s="1"/>
    </row>
    <row r="42" spans="2:17" x14ac:dyDescent="0.3">
      <c r="B42" s="1">
        <v>36</v>
      </c>
      <c r="C42" s="1"/>
      <c r="D42" s="45"/>
      <c r="E42" s="1"/>
      <c r="F42" s="1"/>
      <c r="G42" s="14"/>
      <c r="H42" s="9" t="str">
        <f t="shared" si="3"/>
        <v/>
      </c>
      <c r="I42" s="9" t="str">
        <f t="shared" si="4"/>
        <v/>
      </c>
      <c r="J42" s="9" t="str">
        <f t="shared" si="5"/>
        <v/>
      </c>
      <c r="K42" s="14"/>
      <c r="L42" s="1"/>
      <c r="M42" s="1"/>
      <c r="N42" s="1"/>
      <c r="O42" s="14"/>
      <c r="P42" s="2"/>
      <c r="Q42" s="1"/>
    </row>
    <row r="43" spans="2:17" x14ac:dyDescent="0.3">
      <c r="B43" s="1">
        <v>37</v>
      </c>
      <c r="C43" s="1"/>
      <c r="D43" s="45"/>
      <c r="E43" s="1"/>
      <c r="F43" s="1"/>
      <c r="G43" s="14"/>
      <c r="H43" s="9" t="str">
        <f t="shared" si="3"/>
        <v/>
      </c>
      <c r="I43" s="9" t="str">
        <f t="shared" si="4"/>
        <v/>
      </c>
      <c r="J43" s="9" t="str">
        <f t="shared" si="5"/>
        <v/>
      </c>
      <c r="K43" s="14"/>
      <c r="L43" s="1"/>
      <c r="M43" s="1"/>
      <c r="N43" s="1"/>
      <c r="O43" s="14"/>
      <c r="P43" s="2"/>
      <c r="Q43" s="1"/>
    </row>
    <row r="44" spans="2:17" x14ac:dyDescent="0.3">
      <c r="B44" s="1">
        <v>38</v>
      </c>
      <c r="C44" s="1"/>
      <c r="D44" s="45"/>
      <c r="E44" s="1"/>
      <c r="F44" s="1"/>
      <c r="G44" s="14"/>
      <c r="H44" s="9" t="str">
        <f t="shared" si="3"/>
        <v/>
      </c>
      <c r="I44" s="9" t="str">
        <f t="shared" si="4"/>
        <v/>
      </c>
      <c r="J44" s="9" t="str">
        <f t="shared" si="5"/>
        <v/>
      </c>
      <c r="K44" s="14"/>
      <c r="L44" s="1"/>
      <c r="M44" s="1"/>
      <c r="N44" s="1"/>
      <c r="O44" s="14"/>
      <c r="P44" s="2"/>
      <c r="Q44" s="1"/>
    </row>
    <row r="45" spans="2:17" x14ac:dyDescent="0.3">
      <c r="B45" s="1">
        <v>39</v>
      </c>
      <c r="C45" s="1"/>
      <c r="D45" s="45"/>
      <c r="E45" s="1"/>
      <c r="F45" s="1"/>
      <c r="G45" s="14"/>
      <c r="H45" s="9" t="str">
        <f t="shared" si="3"/>
        <v/>
      </c>
      <c r="I45" s="9" t="str">
        <f t="shared" si="4"/>
        <v/>
      </c>
      <c r="J45" s="9" t="str">
        <f t="shared" si="5"/>
        <v/>
      </c>
      <c r="K45" s="14"/>
      <c r="L45" s="1"/>
      <c r="M45" s="1"/>
      <c r="N45" s="1"/>
      <c r="O45" s="14"/>
      <c r="P45" s="2"/>
      <c r="Q45" s="1"/>
    </row>
    <row r="46" spans="2:17" x14ac:dyDescent="0.3">
      <c r="B46" s="1">
        <v>40</v>
      </c>
      <c r="C46" s="1"/>
      <c r="D46" s="45"/>
      <c r="E46" s="1"/>
      <c r="F46" s="1"/>
      <c r="G46" s="14"/>
      <c r="H46" s="9" t="str">
        <f t="shared" si="3"/>
        <v/>
      </c>
      <c r="I46" s="9" t="str">
        <f t="shared" si="4"/>
        <v/>
      </c>
      <c r="J46" s="9" t="str">
        <f t="shared" si="5"/>
        <v/>
      </c>
      <c r="K46" s="14"/>
      <c r="L46" s="1"/>
      <c r="M46" s="1"/>
      <c r="N46" s="1"/>
      <c r="O46" s="14"/>
      <c r="P46" s="2"/>
      <c r="Q46" s="1"/>
    </row>
    <row r="47" spans="2:17" x14ac:dyDescent="0.3">
      <c r="B47" s="1">
        <v>41</v>
      </c>
      <c r="C47" s="1"/>
      <c r="D47" s="45"/>
      <c r="E47" s="1"/>
      <c r="F47" s="1"/>
      <c r="G47" s="14"/>
      <c r="H47" s="9" t="str">
        <f t="shared" si="3"/>
        <v/>
      </c>
      <c r="I47" s="9" t="str">
        <f t="shared" si="4"/>
        <v/>
      </c>
      <c r="J47" s="9" t="str">
        <f t="shared" si="5"/>
        <v/>
      </c>
      <c r="K47" s="14"/>
      <c r="L47" s="1"/>
      <c r="M47" s="1"/>
      <c r="N47" s="1"/>
      <c r="O47" s="14"/>
      <c r="P47" s="2"/>
      <c r="Q47" s="1"/>
    </row>
    <row r="48" spans="2:17" x14ac:dyDescent="0.3">
      <c r="B48" s="1">
        <v>42</v>
      </c>
      <c r="C48" s="1"/>
      <c r="D48" s="45"/>
      <c r="E48" s="1"/>
      <c r="F48" s="1"/>
      <c r="G48" s="14"/>
      <c r="H48" s="9" t="str">
        <f t="shared" si="3"/>
        <v/>
      </c>
      <c r="I48" s="9" t="str">
        <f t="shared" si="4"/>
        <v/>
      </c>
      <c r="J48" s="9" t="str">
        <f t="shared" si="5"/>
        <v/>
      </c>
      <c r="K48" s="14"/>
      <c r="L48" s="1"/>
      <c r="M48" s="1"/>
      <c r="N48" s="1"/>
      <c r="O48" s="14"/>
      <c r="P48" s="2"/>
      <c r="Q48" s="1"/>
    </row>
    <row r="49" spans="2:17" x14ac:dyDescent="0.3">
      <c r="B49" s="1">
        <v>43</v>
      </c>
      <c r="C49" s="1"/>
      <c r="D49" s="45"/>
      <c r="E49" s="1"/>
      <c r="F49" s="1"/>
      <c r="G49" s="14"/>
      <c r="H49" s="9" t="str">
        <f t="shared" si="3"/>
        <v/>
      </c>
      <c r="I49" s="9" t="str">
        <f t="shared" si="4"/>
        <v/>
      </c>
      <c r="J49" s="9" t="str">
        <f t="shared" si="5"/>
        <v/>
      </c>
      <c r="K49" s="14"/>
      <c r="L49" s="1"/>
      <c r="M49" s="1"/>
      <c r="N49" s="1"/>
      <c r="O49" s="14"/>
      <c r="P49" s="2"/>
      <c r="Q49" s="1"/>
    </row>
    <row r="50" spans="2:17" x14ac:dyDescent="0.3">
      <c r="B50" s="1">
        <v>44</v>
      </c>
      <c r="C50" s="1"/>
      <c r="D50" s="45"/>
      <c r="E50" s="1"/>
      <c r="F50" s="1"/>
      <c r="G50" s="14"/>
      <c r="H50" s="9" t="str">
        <f t="shared" si="3"/>
        <v/>
      </c>
      <c r="I50" s="9" t="str">
        <f t="shared" si="4"/>
        <v/>
      </c>
      <c r="J50" s="9" t="str">
        <f t="shared" si="5"/>
        <v/>
      </c>
      <c r="K50" s="14"/>
      <c r="L50" s="1"/>
      <c r="M50" s="1"/>
      <c r="N50" s="1"/>
      <c r="O50" s="14"/>
      <c r="P50" s="2"/>
      <c r="Q50" s="1"/>
    </row>
    <row r="51" spans="2:17" x14ac:dyDescent="0.3">
      <c r="B51" s="1">
        <v>45</v>
      </c>
      <c r="C51" s="1"/>
      <c r="D51" s="45"/>
      <c r="E51" s="1"/>
      <c r="F51" s="1"/>
      <c r="G51" s="14"/>
      <c r="H51" s="9" t="str">
        <f t="shared" si="3"/>
        <v/>
      </c>
      <c r="I51" s="9" t="str">
        <f t="shared" si="4"/>
        <v/>
      </c>
      <c r="J51" s="9" t="str">
        <f t="shared" si="5"/>
        <v/>
      </c>
      <c r="K51" s="14"/>
      <c r="L51" s="1"/>
      <c r="M51" s="1"/>
      <c r="N51" s="1"/>
      <c r="O51" s="14"/>
      <c r="P51" s="2"/>
      <c r="Q51" s="1"/>
    </row>
    <row r="52" spans="2:17" x14ac:dyDescent="0.3">
      <c r="B52" s="1">
        <v>46</v>
      </c>
      <c r="C52" s="1"/>
      <c r="D52" s="45"/>
      <c r="E52" s="1"/>
      <c r="F52" s="1"/>
      <c r="G52" s="14"/>
      <c r="H52" s="9" t="str">
        <f t="shared" si="3"/>
        <v/>
      </c>
      <c r="I52" s="9" t="str">
        <f t="shared" si="4"/>
        <v/>
      </c>
      <c r="J52" s="9" t="str">
        <f t="shared" si="5"/>
        <v/>
      </c>
      <c r="K52" s="14"/>
      <c r="L52" s="1"/>
      <c r="M52" s="1"/>
      <c r="N52" s="1"/>
      <c r="O52" s="14"/>
      <c r="P52" s="2"/>
      <c r="Q52" s="1"/>
    </row>
    <row r="53" spans="2:17" x14ac:dyDescent="0.3">
      <c r="B53" s="1">
        <v>47</v>
      </c>
      <c r="C53" s="1"/>
      <c r="D53" s="45"/>
      <c r="E53" s="1"/>
      <c r="F53" s="1"/>
      <c r="G53" s="14"/>
      <c r="H53" s="9" t="str">
        <f t="shared" si="3"/>
        <v/>
      </c>
      <c r="I53" s="9" t="str">
        <f t="shared" si="4"/>
        <v/>
      </c>
      <c r="J53" s="9" t="str">
        <f t="shared" si="5"/>
        <v/>
      </c>
      <c r="K53" s="14"/>
      <c r="L53" s="1"/>
      <c r="M53" s="1"/>
      <c r="N53" s="1"/>
      <c r="O53" s="14"/>
      <c r="P53" s="2"/>
      <c r="Q53" s="1"/>
    </row>
    <row r="54" spans="2:17" x14ac:dyDescent="0.3">
      <c r="B54" s="1">
        <v>48</v>
      </c>
      <c r="C54" s="1"/>
      <c r="D54" s="45"/>
      <c r="E54" s="1"/>
      <c r="F54" s="1"/>
      <c r="G54" s="14"/>
      <c r="H54" s="9" t="str">
        <f t="shared" si="3"/>
        <v/>
      </c>
      <c r="I54" s="9" t="str">
        <f t="shared" si="4"/>
        <v/>
      </c>
      <c r="J54" s="9" t="str">
        <f t="shared" si="5"/>
        <v/>
      </c>
      <c r="K54" s="14"/>
      <c r="L54" s="1"/>
      <c r="M54" s="1"/>
      <c r="N54" s="1"/>
      <c r="O54" s="14"/>
      <c r="P54" s="2"/>
      <c r="Q54" s="1"/>
    </row>
    <row r="55" spans="2:17" x14ac:dyDescent="0.3">
      <c r="B55" s="1">
        <v>49</v>
      </c>
      <c r="C55" s="1"/>
      <c r="D55" s="45"/>
      <c r="E55" s="1"/>
      <c r="F55" s="1"/>
      <c r="G55" s="14"/>
      <c r="H55" s="9" t="str">
        <f t="shared" si="3"/>
        <v/>
      </c>
      <c r="I55" s="9" t="str">
        <f t="shared" si="4"/>
        <v/>
      </c>
      <c r="J55" s="9" t="str">
        <f t="shared" si="5"/>
        <v/>
      </c>
      <c r="K55" s="14"/>
      <c r="L55" s="1"/>
      <c r="M55" s="1"/>
      <c r="N55" s="1"/>
      <c r="O55" s="14"/>
      <c r="P55" s="2"/>
      <c r="Q55" s="1"/>
    </row>
    <row r="56" spans="2:17" x14ac:dyDescent="0.3">
      <c r="B56" s="1">
        <v>50</v>
      </c>
      <c r="C56" s="1"/>
      <c r="D56" s="45"/>
      <c r="E56" s="1"/>
      <c r="F56" s="1"/>
      <c r="G56" s="14"/>
      <c r="H56" s="9" t="str">
        <f t="shared" si="3"/>
        <v/>
      </c>
      <c r="I56" s="9" t="str">
        <f t="shared" si="4"/>
        <v/>
      </c>
      <c r="J56" s="9" t="str">
        <f t="shared" si="5"/>
        <v/>
      </c>
      <c r="K56" s="14"/>
      <c r="L56" s="1"/>
      <c r="M56" s="1"/>
      <c r="N56" s="1"/>
      <c r="O56" s="14"/>
      <c r="P56" s="2"/>
      <c r="Q56" s="1"/>
    </row>
    <row r="57" spans="2:17" x14ac:dyDescent="0.3"/>
    <row r="58" spans="2:17" x14ac:dyDescent="0.3">
      <c r="B58" s="3" t="s">
        <v>96</v>
      </c>
    </row>
    <row r="59" spans="2:17" x14ac:dyDescent="0.3"/>
  </sheetData>
  <dataValidations count="2">
    <dataValidation type="list" allowBlank="1" showInputMessage="1" showErrorMessage="1" sqref="O56 O7:P55">
      <formula1>"Sold, Booked"</formula1>
    </dataValidation>
    <dataValidation type="list" allowBlank="1" showInputMessage="1" showErrorMessage="1" sqref="G7:G55">
      <formula1>ProductID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tabSelected="1" workbookViewId="0">
      <selection activeCell="C11" sqref="C11"/>
    </sheetView>
  </sheetViews>
  <sheetFormatPr defaultColWidth="0" defaultRowHeight="14.4" zeroHeight="1" x14ac:dyDescent="0.3"/>
  <cols>
    <col min="1" max="1" width="4.77734375" customWidth="1"/>
    <col min="2" max="2" width="3.5546875" customWidth="1"/>
    <col min="3" max="3" width="17.77734375" customWidth="1"/>
    <col min="4" max="4" width="2.88671875" customWidth="1"/>
    <col min="5" max="5" width="7.88671875" customWidth="1"/>
    <col min="6" max="6" width="38.109375" customWidth="1"/>
    <col min="7" max="7" width="35.44140625" customWidth="1"/>
    <col min="8" max="8" width="20.77734375" customWidth="1"/>
    <col min="9" max="24" width="4.77734375" customWidth="1"/>
    <col min="25" max="16384" width="4.77734375" hidden="1"/>
  </cols>
  <sheetData>
    <row r="1" spans="2:9" ht="15" thickBot="1" x14ac:dyDescent="0.35"/>
    <row r="2" spans="2:9" ht="15" thickTop="1" x14ac:dyDescent="0.3">
      <c r="B2" s="29"/>
      <c r="C2" s="30"/>
      <c r="D2" s="30"/>
      <c r="E2" s="30"/>
      <c r="F2" s="30"/>
      <c r="G2" s="30"/>
      <c r="H2" s="31"/>
    </row>
    <row r="3" spans="2:9" ht="18" x14ac:dyDescent="0.35">
      <c r="B3" s="32"/>
      <c r="C3" s="40" t="s">
        <v>94</v>
      </c>
      <c r="D3" s="33"/>
      <c r="E3" s="33"/>
      <c r="F3" s="33"/>
      <c r="G3" s="33"/>
      <c r="H3" s="34"/>
    </row>
    <row r="4" spans="2:9" x14ac:dyDescent="0.3">
      <c r="B4" s="32"/>
      <c r="C4" s="33"/>
      <c r="D4" s="33"/>
      <c r="E4" s="33"/>
      <c r="F4" s="33"/>
      <c r="G4" s="33"/>
      <c r="H4" s="34"/>
    </row>
    <row r="5" spans="2:9" x14ac:dyDescent="0.3">
      <c r="B5" s="32"/>
      <c r="C5" s="33"/>
      <c r="D5" s="33"/>
      <c r="E5" s="33"/>
      <c r="F5" s="33"/>
      <c r="G5" s="33"/>
      <c r="H5" s="34"/>
    </row>
    <row r="6" spans="2:9" x14ac:dyDescent="0.3">
      <c r="B6" s="32"/>
      <c r="C6" s="33" t="s">
        <v>61</v>
      </c>
      <c r="D6" s="33" t="s">
        <v>62</v>
      </c>
      <c r="E6" s="35">
        <v>1.3</v>
      </c>
      <c r="F6" s="33"/>
      <c r="G6" s="33"/>
      <c r="H6" s="34"/>
    </row>
    <row r="7" spans="2:9" x14ac:dyDescent="0.3">
      <c r="B7" s="32"/>
      <c r="C7" s="33" t="s">
        <v>63</v>
      </c>
      <c r="D7" s="33" t="s">
        <v>62</v>
      </c>
      <c r="E7" s="33" t="s">
        <v>64</v>
      </c>
      <c r="F7" s="33"/>
      <c r="G7" s="33"/>
      <c r="H7" s="34"/>
    </row>
    <row r="8" spans="2:9" x14ac:dyDescent="0.3">
      <c r="B8" s="32"/>
      <c r="C8" s="33" t="s">
        <v>65</v>
      </c>
      <c r="D8" s="33" t="s">
        <v>62</v>
      </c>
      <c r="E8" s="36" t="s">
        <v>95</v>
      </c>
      <c r="F8" s="33"/>
      <c r="G8" s="33"/>
      <c r="H8" s="34"/>
    </row>
    <row r="9" spans="2:9" x14ac:dyDescent="0.3">
      <c r="B9" s="32"/>
      <c r="C9" s="33" t="s">
        <v>66</v>
      </c>
      <c r="D9" s="33" t="s">
        <v>62</v>
      </c>
      <c r="E9" s="36" t="s">
        <v>67</v>
      </c>
      <c r="F9" s="33"/>
      <c r="G9" s="33" t="s">
        <v>68</v>
      </c>
      <c r="H9" s="34"/>
    </row>
    <row r="10" spans="2:9" x14ac:dyDescent="0.3">
      <c r="B10" s="32"/>
      <c r="C10" s="33" t="s">
        <v>69</v>
      </c>
      <c r="D10" s="33" t="s">
        <v>62</v>
      </c>
      <c r="E10" s="33" t="s">
        <v>70</v>
      </c>
      <c r="F10" s="36" t="s">
        <v>71</v>
      </c>
      <c r="G10" s="33"/>
      <c r="H10" s="34"/>
    </row>
    <row r="11" spans="2:9" ht="15" thickBot="1" x14ac:dyDescent="0.35">
      <c r="B11" s="37"/>
      <c r="C11" s="38"/>
      <c r="D11" s="38"/>
      <c r="E11" s="38"/>
      <c r="F11" s="38"/>
      <c r="G11" s="38"/>
      <c r="H11" s="39"/>
    </row>
    <row r="12" spans="2:9" ht="15.6" thickTop="1" thickBot="1" x14ac:dyDescent="0.35"/>
    <row r="13" spans="2:9" ht="36" customHeight="1" thickTop="1" x14ac:dyDescent="0.3">
      <c r="B13" s="50" t="s">
        <v>72</v>
      </c>
      <c r="C13" s="50"/>
      <c r="D13" s="50"/>
      <c r="E13" s="50"/>
      <c r="F13" s="50"/>
      <c r="G13" s="52" t="s">
        <v>93</v>
      </c>
      <c r="H13" s="52"/>
      <c r="I13" s="16"/>
    </row>
    <row r="14" spans="2:9" ht="36" customHeight="1" thickBot="1" x14ac:dyDescent="0.35">
      <c r="B14" s="51"/>
      <c r="C14" s="51"/>
      <c r="D14" s="51"/>
      <c r="E14" s="51"/>
      <c r="F14" s="51"/>
      <c r="G14" s="53"/>
      <c r="H14" s="53"/>
      <c r="I14" s="16"/>
    </row>
    <row r="15" spans="2:9" ht="15" thickTop="1" x14ac:dyDescent="0.3"/>
    <row r="16" spans="2:9" ht="24" thickBot="1" x14ac:dyDescent="0.35">
      <c r="B16" s="17" t="s">
        <v>73</v>
      </c>
      <c r="C16" s="18"/>
      <c r="D16" s="18"/>
      <c r="E16" s="18"/>
      <c r="F16" s="18"/>
      <c r="G16" s="18"/>
      <c r="H16" s="18"/>
      <c r="I16" s="16"/>
    </row>
    <row r="17" spans="2:9" ht="18" x14ac:dyDescent="0.3">
      <c r="B17" s="19">
        <v>1</v>
      </c>
      <c r="C17" s="20" t="s">
        <v>82</v>
      </c>
      <c r="D17" s="20"/>
      <c r="E17" s="20"/>
      <c r="F17" s="20"/>
      <c r="G17" s="20"/>
      <c r="H17" s="16"/>
      <c r="I17" s="16"/>
    </row>
    <row r="18" spans="2:9" ht="36" customHeight="1" x14ac:dyDescent="0.3">
      <c r="B18" s="21"/>
      <c r="C18" s="54" t="s">
        <v>83</v>
      </c>
      <c r="D18" s="54"/>
      <c r="E18" s="54"/>
      <c r="F18" s="54"/>
      <c r="G18" s="54"/>
      <c r="H18" s="54"/>
      <c r="I18" s="16"/>
    </row>
    <row r="19" spans="2:9" ht="18" x14ac:dyDescent="0.3">
      <c r="B19" s="19">
        <v>2</v>
      </c>
      <c r="C19" s="20" t="s">
        <v>84</v>
      </c>
      <c r="D19" s="20"/>
      <c r="E19" s="20"/>
      <c r="F19" s="20"/>
      <c r="G19" s="20"/>
      <c r="H19" s="20"/>
      <c r="I19" s="20"/>
    </row>
    <row r="20" spans="2:9" ht="18" customHeight="1" x14ac:dyDescent="0.3">
      <c r="B20" s="21"/>
      <c r="C20" s="16" t="s">
        <v>85</v>
      </c>
      <c r="D20" s="16"/>
      <c r="E20" s="16"/>
      <c r="F20" s="16"/>
      <c r="G20" s="16"/>
      <c r="H20" s="16"/>
      <c r="I20" s="16"/>
    </row>
    <row r="21" spans="2:9" ht="18" x14ac:dyDescent="0.3">
      <c r="B21" s="19">
        <v>3</v>
      </c>
      <c r="C21" s="20" t="s">
        <v>88</v>
      </c>
      <c r="D21" s="16"/>
      <c r="E21" s="16"/>
      <c r="F21" s="16"/>
      <c r="G21" s="16"/>
      <c r="H21" s="16"/>
      <c r="I21" s="16"/>
    </row>
    <row r="22" spans="2:9" ht="36" customHeight="1" x14ac:dyDescent="0.3">
      <c r="C22" s="54" t="s">
        <v>86</v>
      </c>
      <c r="D22" s="54"/>
      <c r="E22" s="54"/>
      <c r="F22" s="54"/>
      <c r="G22" s="54"/>
      <c r="H22" s="54"/>
      <c r="I22" s="20"/>
    </row>
    <row r="23" spans="2:9" ht="18" x14ac:dyDescent="0.3">
      <c r="B23" s="19">
        <v>4</v>
      </c>
      <c r="C23" s="20" t="s">
        <v>87</v>
      </c>
      <c r="D23" s="20"/>
      <c r="E23" s="20"/>
      <c r="F23" s="20"/>
      <c r="G23" s="20"/>
      <c r="H23" s="20"/>
      <c r="I23" s="20"/>
    </row>
    <row r="24" spans="2:9" ht="36" customHeight="1" x14ac:dyDescent="0.3">
      <c r="B24" s="19"/>
      <c r="C24" s="55" t="s">
        <v>89</v>
      </c>
      <c r="D24" s="55"/>
      <c r="E24" s="55"/>
      <c r="F24" s="55"/>
      <c r="G24" s="55"/>
      <c r="H24" s="55"/>
      <c r="I24" s="20"/>
    </row>
    <row r="25" spans="2:9" ht="18" x14ac:dyDescent="0.3">
      <c r="B25" s="19">
        <v>5</v>
      </c>
      <c r="C25" s="20" t="s">
        <v>90</v>
      </c>
      <c r="D25" s="20"/>
      <c r="E25" s="20"/>
      <c r="F25" s="20"/>
      <c r="G25" s="20"/>
      <c r="H25" s="20"/>
      <c r="I25" s="20"/>
    </row>
    <row r="26" spans="2:9" ht="18" customHeight="1" x14ac:dyDescent="0.3">
      <c r="B26" s="21"/>
      <c r="C26" s="16" t="s">
        <v>91</v>
      </c>
      <c r="D26" s="16"/>
      <c r="E26" s="16"/>
      <c r="F26" s="16"/>
      <c r="G26" s="16"/>
      <c r="H26" s="16"/>
      <c r="I26" s="16"/>
    </row>
    <row r="27" spans="2:9" ht="18" x14ac:dyDescent="0.3">
      <c r="B27" s="19">
        <v>6</v>
      </c>
      <c r="C27" s="20" t="s">
        <v>74</v>
      </c>
      <c r="D27" s="22"/>
      <c r="E27" s="22"/>
      <c r="F27" s="22"/>
      <c r="G27" s="22"/>
      <c r="H27" s="22"/>
      <c r="I27" s="22"/>
    </row>
    <row r="28" spans="2:9" ht="36" customHeight="1" x14ac:dyDescent="0.3">
      <c r="B28" s="21"/>
      <c r="C28" s="54" t="s">
        <v>92</v>
      </c>
      <c r="D28" s="54"/>
      <c r="E28" s="54"/>
      <c r="F28" s="54"/>
      <c r="G28" s="54"/>
      <c r="H28" s="54"/>
      <c r="I28" s="3"/>
    </row>
    <row r="29" spans="2:9" ht="18" x14ac:dyDescent="0.3">
      <c r="B29" s="19">
        <v>7</v>
      </c>
      <c r="C29" s="23" t="s">
        <v>75</v>
      </c>
      <c r="D29" s="24"/>
      <c r="E29" s="24"/>
      <c r="F29" s="24"/>
      <c r="G29" s="24"/>
      <c r="H29" s="24"/>
      <c r="I29" s="22"/>
    </row>
    <row r="30" spans="2:9" ht="36" customHeight="1" x14ac:dyDescent="0.3">
      <c r="B30" s="21"/>
      <c r="C30" s="54" t="s">
        <v>76</v>
      </c>
      <c r="D30" s="54"/>
      <c r="E30" s="54"/>
      <c r="F30" s="54"/>
      <c r="G30" s="54"/>
      <c r="H30" s="54"/>
      <c r="I30" s="3"/>
    </row>
    <row r="31" spans="2:9" ht="18" x14ac:dyDescent="0.3">
      <c r="B31" s="19">
        <v>8</v>
      </c>
      <c r="C31" s="20" t="s">
        <v>77</v>
      </c>
      <c r="D31" s="22"/>
      <c r="E31" s="3"/>
      <c r="F31" s="3"/>
      <c r="G31" s="3"/>
      <c r="H31" s="3"/>
      <c r="I31" s="3"/>
    </row>
    <row r="32" spans="2:9" ht="18" x14ac:dyDescent="0.3">
      <c r="B32" s="21"/>
      <c r="C32" s="16" t="s">
        <v>78</v>
      </c>
      <c r="D32" s="3"/>
      <c r="E32" s="3"/>
      <c r="F32" s="3"/>
      <c r="G32" s="3"/>
      <c r="H32" s="3"/>
      <c r="I32" s="3"/>
    </row>
    <row r="33" spans="2:9" ht="18" x14ac:dyDescent="0.3">
      <c r="B33" s="19">
        <v>9</v>
      </c>
      <c r="C33" s="20" t="s">
        <v>79</v>
      </c>
      <c r="D33" s="22"/>
      <c r="E33" s="22"/>
      <c r="F33" s="22"/>
      <c r="G33" s="22"/>
      <c r="H33" s="22"/>
      <c r="I33" s="22"/>
    </row>
    <row r="34" spans="2:9" ht="18" x14ac:dyDescent="0.3">
      <c r="B34" s="25"/>
      <c r="C34" s="16" t="s">
        <v>115</v>
      </c>
      <c r="D34" s="3"/>
      <c r="E34" s="3"/>
      <c r="F34" s="3"/>
      <c r="G34" s="3"/>
      <c r="H34" s="3"/>
      <c r="I34" s="3"/>
    </row>
    <row r="35" spans="2:9" ht="18" x14ac:dyDescent="0.3">
      <c r="B35" s="26"/>
      <c r="C35" s="26"/>
      <c r="D35" s="26"/>
      <c r="E35" s="26"/>
      <c r="F35" s="26"/>
      <c r="G35" s="26"/>
      <c r="H35" s="26"/>
      <c r="I35" s="3"/>
    </row>
    <row r="36" spans="2:9" ht="15.6" x14ac:dyDescent="0.3">
      <c r="B36" s="27" t="s">
        <v>80</v>
      </c>
      <c r="C36" s="3"/>
      <c r="D36" s="3"/>
      <c r="E36" s="3"/>
      <c r="F36" s="3"/>
      <c r="G36" s="3"/>
      <c r="H36" s="3"/>
      <c r="I36" s="3"/>
    </row>
    <row r="37" spans="2:9" x14ac:dyDescent="0.3">
      <c r="B37" s="3"/>
      <c r="C37" s="3"/>
      <c r="D37" s="3"/>
      <c r="E37" s="3"/>
      <c r="F37" s="3"/>
      <c r="G37" s="3"/>
      <c r="H37" s="3"/>
      <c r="I37" s="3"/>
    </row>
    <row r="38" spans="2:9" ht="21" x14ac:dyDescent="0.3">
      <c r="B38" s="49" t="s">
        <v>81</v>
      </c>
      <c r="C38" s="49"/>
      <c r="D38" s="49"/>
      <c r="E38" s="49"/>
      <c r="F38" s="49"/>
      <c r="G38" s="49"/>
      <c r="H38" s="49"/>
      <c r="I38" s="49"/>
    </row>
    <row r="39" spans="2:9" x14ac:dyDescent="0.3"/>
  </sheetData>
  <sheetProtection password="CE6F" sheet="1" objects="1" scenarios="1"/>
  <mergeCells count="8">
    <mergeCell ref="B38:I38"/>
    <mergeCell ref="B13:F14"/>
    <mergeCell ref="G13:H14"/>
    <mergeCell ref="C18:H18"/>
    <mergeCell ref="C22:H22"/>
    <mergeCell ref="C24:H24"/>
    <mergeCell ref="C28:H28"/>
    <mergeCell ref="C30:H30"/>
  </mergeCells>
  <hyperlinks>
    <hyperlink ref="E8" r:id="rId1"/>
    <hyperlink ref="F10" r:id="rId2" display="www.excelindo.com"/>
    <hyperlink ref="E9" r:id="rId3"/>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Product Info</vt:lpstr>
      <vt:lpstr>Summary</vt:lpstr>
      <vt:lpstr>Purchase - In</vt:lpstr>
      <vt:lpstr>Sales - Out</vt:lpstr>
      <vt:lpstr>About</vt:lpstr>
      <vt:lpstr>InitialDate</vt:lpstr>
      <vt:lpstr>ProductID</vt:lpstr>
      <vt:lpstr>ProductPool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Musadya</dc:creator>
  <cp:lastModifiedBy>Agam PC</cp:lastModifiedBy>
  <dcterms:created xsi:type="dcterms:W3CDTF">2017-07-02T13:41:27Z</dcterms:created>
  <dcterms:modified xsi:type="dcterms:W3CDTF">2017-07-08T03:54:37Z</dcterms:modified>
</cp:coreProperties>
</file>